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0" yWindow="-105" windowWidth="20730" windowHeight="7830"/>
  </bookViews>
  <sheets>
    <sheet name="ＫＳＢＬ春季リーグ戦" sheetId="39" r:id="rId1"/>
    <sheet name="決勝トーナメント表" sheetId="40" r:id="rId2"/>
  </sheets>
  <definedNames>
    <definedName name="_xlnm.Print_Area" localSheetId="0">ＫＳＢＬ春季リーグ戦!$B$1:$AM$40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9" l="1"/>
  <c r="C31" i="39" l="1"/>
  <c r="P9" i="39" l="1"/>
  <c r="K8" i="39" s="1"/>
  <c r="Y17" i="39"/>
  <c r="AH21" i="39"/>
  <c r="AE21" i="39"/>
  <c r="AB21" i="39"/>
  <c r="Y21" i="39"/>
  <c r="V21" i="39"/>
  <c r="S21" i="39"/>
  <c r="P21" i="39"/>
  <c r="AJ20" i="39"/>
  <c r="AH20" i="39"/>
  <c r="AG20" i="39"/>
  <c r="AE20" i="39"/>
  <c r="AD20" i="39"/>
  <c r="AB20" i="39"/>
  <c r="AA20" i="39"/>
  <c r="Y20" i="39"/>
  <c r="X20" i="39"/>
  <c r="V20" i="39"/>
  <c r="U20" i="39"/>
  <c r="S20" i="39"/>
  <c r="R20" i="39"/>
  <c r="N20" i="39" s="1"/>
  <c r="P20" i="39"/>
  <c r="O20" i="39" s="1"/>
  <c r="AE19" i="39"/>
  <c r="AB19" i="39"/>
  <c r="Y19" i="39"/>
  <c r="V19" i="39"/>
  <c r="S19" i="39"/>
  <c r="P19" i="39"/>
  <c r="AG18" i="39"/>
  <c r="AE18" i="39"/>
  <c r="AD18" i="39"/>
  <c r="AB18" i="39"/>
  <c r="AA18" i="39"/>
  <c r="Y18" i="39"/>
  <c r="X18" i="39"/>
  <c r="V18" i="39"/>
  <c r="U18" i="39"/>
  <c r="S18" i="39"/>
  <c r="R18" i="39"/>
  <c r="P18" i="39"/>
  <c r="AB17" i="39"/>
  <c r="V17" i="39"/>
  <c r="S17" i="39"/>
  <c r="P17" i="39"/>
  <c r="AD16" i="39"/>
  <c r="AB16" i="39"/>
  <c r="AA16" i="39"/>
  <c r="Y16" i="39"/>
  <c r="X16" i="39"/>
  <c r="V16" i="39"/>
  <c r="U16" i="39"/>
  <c r="S16" i="39"/>
  <c r="R16" i="39"/>
  <c r="P16" i="39"/>
  <c r="O16" i="39" s="1"/>
  <c r="Y15" i="39"/>
  <c r="V15" i="39"/>
  <c r="S15" i="39"/>
  <c r="P15" i="39"/>
  <c r="AA14" i="39"/>
  <c r="Y14" i="39"/>
  <c r="X14" i="39"/>
  <c r="V14" i="39"/>
  <c r="U14" i="39"/>
  <c r="S14" i="39"/>
  <c r="R14" i="39"/>
  <c r="N14" i="39" s="1"/>
  <c r="P14" i="39"/>
  <c r="V13" i="39"/>
  <c r="S13" i="39"/>
  <c r="P13" i="39"/>
  <c r="X12" i="39"/>
  <c r="V12" i="39"/>
  <c r="U12" i="39"/>
  <c r="S12" i="39"/>
  <c r="R12" i="39"/>
  <c r="P12" i="39"/>
  <c r="S11" i="39"/>
  <c r="P11" i="39"/>
  <c r="U10" i="39"/>
  <c r="S10" i="39"/>
  <c r="R10" i="39"/>
  <c r="N10" i="39" s="1"/>
  <c r="P10" i="39"/>
  <c r="R8" i="39"/>
  <c r="N8" i="39" s="1"/>
  <c r="P8" i="39"/>
  <c r="O8" i="39" s="1"/>
  <c r="O6" i="39"/>
  <c r="N6" i="39"/>
  <c r="M6" i="39"/>
  <c r="L6" i="39"/>
  <c r="K6" i="39"/>
  <c r="AK5" i="39"/>
  <c r="AH5" i="39"/>
  <c r="AE5" i="39"/>
  <c r="AB5" i="39"/>
  <c r="Y5" i="39"/>
  <c r="V5" i="39"/>
  <c r="S5" i="39"/>
  <c r="P5" i="39"/>
  <c r="AH42" i="39"/>
  <c r="AE42" i="39"/>
  <c r="AB42" i="39"/>
  <c r="Y42" i="39"/>
  <c r="V42" i="39"/>
  <c r="S42" i="39"/>
  <c r="P42" i="39"/>
  <c r="AJ41" i="39"/>
  <c r="AH41" i="39"/>
  <c r="AG41" i="39"/>
  <c r="AE41" i="39"/>
  <c r="AD41" i="39"/>
  <c r="AB41" i="39"/>
  <c r="AA41" i="39"/>
  <c r="Y41" i="39"/>
  <c r="X41" i="39"/>
  <c r="V41" i="39"/>
  <c r="U41" i="39"/>
  <c r="S41" i="39"/>
  <c r="R41" i="39"/>
  <c r="N41" i="39" s="1"/>
  <c r="P41" i="39"/>
  <c r="O41" i="39" s="1"/>
  <c r="AE40" i="39"/>
  <c r="AB40" i="39"/>
  <c r="Y40" i="39"/>
  <c r="V40" i="39"/>
  <c r="S40" i="39"/>
  <c r="P40" i="39"/>
  <c r="AG39" i="39"/>
  <c r="AE39" i="39"/>
  <c r="AD39" i="39"/>
  <c r="AB39" i="39"/>
  <c r="AA39" i="39"/>
  <c r="Y39" i="39"/>
  <c r="X39" i="39"/>
  <c r="V39" i="39"/>
  <c r="U39" i="39"/>
  <c r="S39" i="39"/>
  <c r="R39" i="39"/>
  <c r="P39" i="39"/>
  <c r="AB38" i="39"/>
  <c r="Y38" i="39"/>
  <c r="V38" i="39"/>
  <c r="S38" i="39"/>
  <c r="P38" i="39"/>
  <c r="AD37" i="39"/>
  <c r="AB37" i="39"/>
  <c r="AA37" i="39"/>
  <c r="Y37" i="39"/>
  <c r="X37" i="39"/>
  <c r="V37" i="39"/>
  <c r="U37" i="39"/>
  <c r="S37" i="39"/>
  <c r="R37" i="39"/>
  <c r="P37" i="39"/>
  <c r="O37" i="39" s="1"/>
  <c r="Y36" i="39"/>
  <c r="V36" i="39"/>
  <c r="S36" i="39"/>
  <c r="P36" i="39"/>
  <c r="AA35" i="39"/>
  <c r="Y35" i="39"/>
  <c r="X35" i="39"/>
  <c r="V35" i="39"/>
  <c r="U35" i="39"/>
  <c r="S35" i="39"/>
  <c r="R35" i="39"/>
  <c r="P35" i="39"/>
  <c r="V34" i="39"/>
  <c r="S34" i="39"/>
  <c r="P34" i="39"/>
  <c r="X33" i="39"/>
  <c r="V33" i="39"/>
  <c r="U33" i="39"/>
  <c r="S33" i="39"/>
  <c r="R33" i="39"/>
  <c r="P33" i="39"/>
  <c r="S32" i="39"/>
  <c r="P32" i="39"/>
  <c r="M31" i="39" s="1"/>
  <c r="U31" i="39"/>
  <c r="S31" i="39"/>
  <c r="R31" i="39"/>
  <c r="N31" i="39" s="1"/>
  <c r="P31" i="39"/>
  <c r="O31" i="39" s="1"/>
  <c r="P30" i="39"/>
  <c r="L29" i="39" s="1"/>
  <c r="R29" i="39"/>
  <c r="N29" i="39" s="1"/>
  <c r="P29" i="39"/>
  <c r="O29" i="39" s="1"/>
  <c r="O27" i="39"/>
  <c r="N27" i="39"/>
  <c r="M27" i="39"/>
  <c r="L27" i="39"/>
  <c r="K27" i="39"/>
  <c r="AK26" i="39"/>
  <c r="AH26" i="39"/>
  <c r="AE26" i="39"/>
  <c r="AB26" i="39"/>
  <c r="Y26" i="39"/>
  <c r="V26" i="39"/>
  <c r="S26" i="39"/>
  <c r="P26" i="39"/>
  <c r="O35" i="39"/>
  <c r="M8" i="39"/>
  <c r="K39" i="39" l="1"/>
  <c r="L37" i="39"/>
  <c r="L10" i="39"/>
  <c r="O10" i="39"/>
  <c r="O18" i="39"/>
  <c r="O14" i="39"/>
  <c r="C27" i="39"/>
  <c r="M18" i="39"/>
  <c r="O12" i="39"/>
  <c r="N12" i="39"/>
  <c r="C6" i="39"/>
  <c r="N16" i="39"/>
  <c r="L8" i="39"/>
  <c r="C8" i="39" s="1"/>
  <c r="N18" i="39"/>
  <c r="L39" i="39"/>
  <c r="J27" i="39"/>
  <c r="N35" i="39"/>
  <c r="O33" i="39"/>
  <c r="M12" i="39"/>
  <c r="M16" i="39"/>
  <c r="L33" i="39"/>
  <c r="N37" i="39"/>
  <c r="O39" i="39"/>
  <c r="M39" i="39"/>
  <c r="L16" i="39"/>
  <c r="D27" i="39"/>
  <c r="M35" i="39"/>
  <c r="K37" i="39"/>
  <c r="N39" i="39"/>
  <c r="M41" i="39"/>
  <c r="D6" i="39"/>
  <c r="K10" i="39"/>
  <c r="K12" i="39"/>
  <c r="K14" i="39"/>
  <c r="K16" i="39"/>
  <c r="L20" i="39"/>
  <c r="M37" i="39"/>
  <c r="K33" i="39"/>
  <c r="N33" i="39"/>
  <c r="K18" i="39"/>
  <c r="L14" i="39"/>
  <c r="M14" i="39"/>
  <c r="L35" i="39"/>
  <c r="M29" i="39"/>
  <c r="M33" i="39"/>
  <c r="L31" i="39"/>
  <c r="K35" i="39"/>
  <c r="C35" i="39" s="1"/>
  <c r="L41" i="39"/>
  <c r="J6" i="39"/>
  <c r="K20" i="39"/>
  <c r="M20" i="39"/>
  <c r="M10" i="39"/>
  <c r="L12" i="39"/>
  <c r="K29" i="39"/>
  <c r="K41" i="39"/>
  <c r="L18" i="39"/>
  <c r="K31" i="39"/>
  <c r="D39" i="39" l="1"/>
  <c r="J37" i="39"/>
  <c r="C37" i="39"/>
  <c r="C16" i="39"/>
  <c r="J39" i="39"/>
  <c r="C39" i="39"/>
  <c r="C29" i="39"/>
  <c r="J18" i="39"/>
  <c r="J14" i="39"/>
  <c r="D16" i="39"/>
  <c r="C12" i="39"/>
  <c r="D8" i="39"/>
  <c r="J8" i="39"/>
  <c r="D14" i="39"/>
  <c r="C18" i="39"/>
  <c r="C10" i="39"/>
  <c r="J16" i="39"/>
  <c r="C20" i="39"/>
  <c r="D37" i="39"/>
  <c r="J35" i="39"/>
  <c r="D33" i="39"/>
  <c r="C33" i="39"/>
  <c r="D35" i="39"/>
  <c r="J33" i="39"/>
  <c r="D20" i="39"/>
  <c r="J10" i="39"/>
  <c r="J31" i="39"/>
  <c r="D31" i="39"/>
  <c r="D41" i="39"/>
  <c r="J41" i="39"/>
  <c r="C41" i="39"/>
  <c r="J29" i="39"/>
  <c r="D29" i="39"/>
  <c r="D18" i="39"/>
  <c r="J12" i="39"/>
  <c r="D12" i="39"/>
  <c r="J20" i="39"/>
  <c r="D10" i="39"/>
</calcChain>
</file>

<file path=xl/sharedStrings.xml><?xml version="1.0" encoding="utf-8"?>
<sst xmlns="http://schemas.openxmlformats.org/spreadsheetml/2006/main" count="212" uniqueCount="73">
  <si>
    <t xml:space="preserve">勝ち ○ ： 負け ● ： 引分け ▲ </t>
    <rPh sb="0" eb="1">
      <t>カ</t>
    </rPh>
    <rPh sb="7" eb="8">
      <t>フ</t>
    </rPh>
    <rPh sb="14" eb="16">
      <t>ヒキワ</t>
    </rPh>
    <phoneticPr fontId="1"/>
  </si>
  <si>
    <t>勝*2</t>
    <rPh sb="0" eb="1">
      <t>カ</t>
    </rPh>
    <phoneticPr fontId="1"/>
  </si>
  <si>
    <t>負</t>
    <rPh sb="0" eb="1">
      <t>マ</t>
    </rPh>
    <phoneticPr fontId="1"/>
  </si>
  <si>
    <t>分*0.5</t>
    <rPh sb="0" eb="1">
      <t>フン</t>
    </rPh>
    <phoneticPr fontId="1"/>
  </si>
  <si>
    <t>失/100</t>
    <rPh sb="0" eb="1">
      <t>シツ</t>
    </rPh>
    <phoneticPr fontId="1"/>
  </si>
  <si>
    <t>得/1000</t>
    <rPh sb="0" eb="1">
      <t>トク</t>
    </rPh>
    <phoneticPr fontId="1"/>
  </si>
  <si>
    <t>勝</t>
    <rPh sb="0" eb="1">
      <t>カチ</t>
    </rPh>
    <phoneticPr fontId="1"/>
  </si>
  <si>
    <t>敗</t>
    <rPh sb="0" eb="1">
      <t>ハイ</t>
    </rPh>
    <phoneticPr fontId="1"/>
  </si>
  <si>
    <t>分</t>
    <rPh sb="0" eb="1">
      <t>ブン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</si>
  <si>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</si>
  <si>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</si>
  <si>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-</t>
    <phoneticPr fontId="1"/>
  </si>
  <si>
    <t>試合数</t>
    <rPh sb="0" eb="2">
      <t>シアイ</t>
    </rPh>
    <rPh sb="2" eb="3">
      <t>スウ</t>
    </rPh>
    <phoneticPr fontId="1"/>
  </si>
  <si>
    <t>計算結果</t>
    <rPh sb="0" eb="2">
      <t>ケイサン</t>
    </rPh>
    <rPh sb="2" eb="4">
      <t>ケッカ</t>
    </rPh>
    <phoneticPr fontId="1"/>
  </si>
  <si>
    <t>Ａブロック</t>
    <phoneticPr fontId="1"/>
  </si>
  <si>
    <t>神戸福田</t>
    <rPh sb="0" eb="2">
      <t>コウベ</t>
    </rPh>
    <rPh sb="2" eb="4">
      <t>フクダ</t>
    </rPh>
    <phoneticPr fontId="1"/>
  </si>
  <si>
    <t>南落合</t>
    <rPh sb="0" eb="3">
      <t>ミナミオチアイ</t>
    </rPh>
    <phoneticPr fontId="1"/>
  </si>
  <si>
    <t>真陽・東須磨</t>
    <rPh sb="0" eb="2">
      <t>シンヨウ</t>
    </rPh>
    <rPh sb="3" eb="6">
      <t>ヒガシスマ</t>
    </rPh>
    <phoneticPr fontId="1"/>
  </si>
  <si>
    <t>花谷</t>
    <rPh sb="0" eb="2">
      <t>ハナタニ</t>
    </rPh>
    <phoneticPr fontId="1"/>
  </si>
  <si>
    <t>妙法寺</t>
    <rPh sb="0" eb="3">
      <t>ミョウホウジ</t>
    </rPh>
    <phoneticPr fontId="1"/>
  </si>
  <si>
    <t>宮川</t>
    <rPh sb="0" eb="2">
      <t>ミヤガワ</t>
    </rPh>
    <phoneticPr fontId="1"/>
  </si>
  <si>
    <t>西落合</t>
    <rPh sb="0" eb="3">
      <t>ニシオチアイ</t>
    </rPh>
    <phoneticPr fontId="1"/>
  </si>
  <si>
    <t>落合</t>
    <rPh sb="0" eb="2">
      <t>オチアイ</t>
    </rPh>
    <phoneticPr fontId="1"/>
  </si>
  <si>
    <t>須磨ライズ</t>
    <rPh sb="0" eb="2">
      <t>スマ</t>
    </rPh>
    <phoneticPr fontId="1"/>
  </si>
  <si>
    <t>和田岬</t>
    <rPh sb="0" eb="3">
      <t>ワダミサキ</t>
    </rPh>
    <phoneticPr fontId="1"/>
  </si>
  <si>
    <t>白川</t>
    <rPh sb="0" eb="2">
      <t>シラカワ</t>
    </rPh>
    <phoneticPr fontId="1"/>
  </si>
  <si>
    <t>会下山</t>
    <rPh sb="0" eb="3">
      <t>エゲヤマ</t>
    </rPh>
    <phoneticPr fontId="1"/>
  </si>
  <si>
    <t>西須磨</t>
    <rPh sb="0" eb="3">
      <t>ニシスマ</t>
    </rPh>
    <phoneticPr fontId="1"/>
  </si>
  <si>
    <t>長坂</t>
    <rPh sb="0" eb="2">
      <t>ナガサカ</t>
    </rPh>
    <phoneticPr fontId="1"/>
  </si>
  <si>
    <t>板宿</t>
    <rPh sb="0" eb="2">
      <t>イタヤド</t>
    </rPh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</si>
  <si>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</si>
  <si>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</si>
  <si>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</si>
  <si>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</si>
  <si>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第５回春季大会会長杯あかふじ米予選会</t>
    <phoneticPr fontId="1"/>
  </si>
  <si>
    <t>Ｂブロック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</si>
  <si>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</si>
  <si>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</si>
  <si>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</si>
  <si>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</si>
  <si>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</si>
  <si>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</si>
  <si>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</si>
  <si>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</si>
  <si>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</si>
  <si>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</si>
  <si>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</si>
  <si>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</si>
  <si>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</si>
  <si>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▲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</si>
  <si>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</si>
  <si>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</si>
  <si>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</si>
  <si>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</si>
  <si>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</si>
  <si>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</si>
  <si>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</si>
  <si>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▲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</si>
  <si>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</si>
  <si>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</si>
  <si>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</si>
  <si>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</si>
  <si>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</si>
  <si>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</si>
  <si>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</si>
  <si>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▲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</si>
  <si>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</si>
  <si>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</si>
  <si>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</si>
  <si>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</si>
  <si>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</si>
  <si>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</si>
  <si>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花谷少年野球部</t>
    <rPh sb="0" eb="7">
      <t>ハナタニショウネンヤキュウブ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</si>
</sst>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 ;[Red]\-0\ "/>
    <numFmt numFmtId="178" formatCode="0.0_);[Red]\(0.0\)"/>
    <numFmt numFmtId="179" formatCode="0.0_ "/>
  </numFmts>
  <fonts count="4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b/>
      <sz val="24"/>
      <name val="ＤＦ中丸ゴシック体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AR P丸ゴシック体M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AR P丸ゴシック体M"/>
      <family val="3"/>
      <charset val="128"/>
    </font>
    <font>
      <b/>
      <sz val="10"/>
      <name val="AR P丸ゴシック体M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color indexed="8"/>
      <name val="AR P丸ゴシック体M"/>
      <family val="3"/>
      <charset val="128"/>
    </font>
    <font>
      <b/>
      <sz val="14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0"/>
      <color indexed="8"/>
      <name val="AR P丸ゴシック体M"/>
      <family val="3"/>
      <charset val="128"/>
    </font>
    <font>
      <sz val="10"/>
      <color indexed="9"/>
      <name val="ＭＳ Ｐゴシック"/>
      <family val="3"/>
      <charset val="128"/>
    </font>
    <font>
      <b/>
      <sz val="24"/>
      <name val="游ゴシック"/>
      <family val="3"/>
      <charset val="128"/>
    </font>
    <font>
      <b/>
      <sz val="14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8" tint="0.39997558519241921"/>
      <name val="ＭＳ Ｐゴシック"/>
      <family val="3"/>
      <charset val="128"/>
    </font>
    <font>
      <b/>
      <sz val="11"/>
      <color theme="0"/>
      <name val="AR P丸ゴシック体M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0"/>
      <color theme="0"/>
      <name val="ＭＳ 明朝"/>
      <family val="1"/>
      <charset val="128"/>
    </font>
    <font>
      <sz val="14"/>
      <color theme="0"/>
      <name val="ＭＳ ゴシック"/>
      <family val="3"/>
      <charset val="128"/>
    </font>
    <font>
      <sz val="14"/>
      <color theme="0"/>
      <name val="ＭＳ Ｐゴシック"/>
      <family val="3"/>
      <charset val="128"/>
    </font>
    <font>
      <b/>
      <sz val="24"/>
      <color theme="0"/>
      <name val="ＤＦ中丸ゴシック体"/>
      <family val="3"/>
      <charset val="128"/>
    </font>
    <font>
      <b/>
      <sz val="22"/>
      <name val="游ゴシック"/>
      <family val="3"/>
      <charset val="128"/>
    </font>
    <font>
      <sz val="2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</borders>
  <cellStyleXfs count="2">
    <xf numFmtId="0" fontId="0" fillId="0" borderId="0"/>
    <xf numFmtId="0" fontId="20" fillId="0" borderId="0">
      <alignment vertical="center"/>
    </xf>
  </cellStyleXfs>
  <cellXfs count="332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 applyAlignment="1">
      <alignment horizontal="lef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5" fillId="2" borderId="0" xfId="0" applyFont="1" applyFill="1"/>
    <xf numFmtId="0" fontId="8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0" fontId="18" fillId="2" borderId="0" xfId="0" applyFont="1" applyFill="1"/>
    <xf numFmtId="0" fontId="19" fillId="2" borderId="0" xfId="0" applyFont="1" applyFill="1"/>
    <xf numFmtId="178" fontId="7" fillId="2" borderId="0" xfId="0" applyNumberFormat="1" applyFont="1" applyFill="1" applyAlignment="1">
      <alignment horizontal="left"/>
    </xf>
    <xf numFmtId="178" fontId="5" fillId="2" borderId="0" xfId="0" applyNumberFormat="1" applyFont="1" applyFill="1"/>
    <xf numFmtId="178" fontId="10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/>
    <xf numFmtId="178" fontId="5" fillId="2" borderId="0" xfId="0" applyNumberFormat="1" applyFont="1" applyFill="1" applyAlignment="1"/>
    <xf numFmtId="0" fontId="9" fillId="2" borderId="0" xfId="0" applyFont="1" applyFill="1" applyAlignment="1">
      <alignment horizontal="center"/>
    </xf>
    <xf numFmtId="178" fontId="7" fillId="2" borderId="0" xfId="0" applyNumberFormat="1" applyFont="1" applyFill="1" applyProtection="1">
      <protection locked="0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23" fillId="2" borderId="0" xfId="0" applyFont="1" applyFill="1"/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0" fillId="2" borderId="0" xfId="0" applyFont="1" applyFill="1"/>
    <xf numFmtId="0" fontId="27" fillId="2" borderId="0" xfId="0" applyFont="1" applyFill="1"/>
    <xf numFmtId="178" fontId="26" fillId="2" borderId="5" xfId="0" applyNumberFormat="1" applyFont="1" applyFill="1" applyBorder="1" applyAlignment="1">
      <alignment horizontal="center" vertical="center" wrapText="1"/>
    </xf>
    <xf numFmtId="0" fontId="11" fillId="5" borderId="2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9" fillId="5" borderId="0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/>
    <xf numFmtId="0" fontId="15" fillId="5" borderId="6" xfId="0" applyNumberFormat="1" applyFont="1" applyFill="1" applyBorder="1" applyAlignment="1">
      <alignment horizontal="center" vertical="center" shrinkToFit="1"/>
    </xf>
    <xf numFmtId="0" fontId="15" fillId="5" borderId="7" xfId="0" applyFont="1" applyFill="1" applyBorder="1" applyAlignment="1">
      <alignment horizontal="center" vertical="center" shrinkToFit="1"/>
    </xf>
    <xf numFmtId="0" fontId="15" fillId="5" borderId="2" xfId="0" applyNumberFormat="1" applyFont="1" applyFill="1" applyBorder="1" applyAlignment="1">
      <alignment horizontal="center" vertical="center" shrinkToFit="1"/>
    </xf>
    <xf numFmtId="0" fontId="15" fillId="5" borderId="3" xfId="0" applyFont="1" applyFill="1" applyBorder="1" applyAlignment="1">
      <alignment horizontal="center" vertical="center" shrinkToFit="1"/>
    </xf>
    <xf numFmtId="0" fontId="15" fillId="5" borderId="4" xfId="0" applyFont="1" applyFill="1" applyBorder="1" applyAlignment="1">
      <alignment horizontal="center" vertical="center" shrinkToFit="1"/>
    </xf>
    <xf numFmtId="0" fontId="15" fillId="5" borderId="8" xfId="0" applyFont="1" applyFill="1" applyBorder="1" applyAlignment="1">
      <alignment horizontal="center" vertical="center" shrinkToFit="1"/>
    </xf>
    <xf numFmtId="0" fontId="0" fillId="5" borderId="0" xfId="0" applyFill="1"/>
    <xf numFmtId="0" fontId="9" fillId="5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29" fillId="5" borderId="9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32" fillId="2" borderId="0" xfId="0" applyFont="1" applyFill="1"/>
    <xf numFmtId="0" fontId="0" fillId="6" borderId="0" xfId="0" applyFont="1" applyFill="1"/>
    <xf numFmtId="0" fontId="33" fillId="2" borderId="0" xfId="0" applyFont="1" applyFill="1"/>
    <xf numFmtId="0" fontId="29" fillId="5" borderId="0" xfId="0" applyNumberFormat="1" applyFont="1" applyFill="1" applyBorder="1" applyAlignment="1" applyProtection="1">
      <alignment horizontal="center" vertical="center"/>
      <protection locked="0"/>
    </xf>
    <xf numFmtId="0" fontId="30" fillId="5" borderId="0" xfId="0" applyFont="1" applyFill="1" applyBorder="1"/>
    <xf numFmtId="0" fontId="34" fillId="5" borderId="0" xfId="0" applyFont="1" applyFill="1" applyBorder="1"/>
    <xf numFmtId="0" fontId="35" fillId="5" borderId="0" xfId="0" applyFont="1" applyFill="1" applyBorder="1"/>
    <xf numFmtId="0" fontId="36" fillId="2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178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29" fillId="2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7" xfId="0" applyFont="1" applyFill="1" applyBorder="1" applyAlignment="1" applyProtection="1">
      <alignment horizontal="center" vertical="center"/>
      <protection locked="0"/>
    </xf>
    <xf numFmtId="0" fontId="29" fillId="5" borderId="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41" fillId="2" borderId="0" xfId="0" applyFont="1" applyFill="1" applyAlignment="1">
      <alignment vertical="center"/>
    </xf>
    <xf numFmtId="0" fontId="35" fillId="2" borderId="0" xfId="0" applyFont="1" applyFill="1"/>
    <xf numFmtId="0" fontId="34" fillId="2" borderId="0" xfId="0" applyFont="1" applyFill="1"/>
    <xf numFmtId="0" fontId="30" fillId="2" borderId="0" xfId="0" applyFont="1" applyFill="1"/>
    <xf numFmtId="0" fontId="29" fillId="5" borderId="9" xfId="0" applyNumberFormat="1" applyFont="1" applyFill="1" applyBorder="1" applyAlignment="1">
      <alignment horizontal="center" vertical="center" shrinkToFit="1"/>
    </xf>
    <xf numFmtId="0" fontId="29" fillId="5" borderId="0" xfId="0" applyFont="1" applyFill="1" applyBorder="1" applyAlignment="1">
      <alignment horizontal="center" vertical="center" shrinkToFit="1"/>
    </xf>
    <xf numFmtId="0" fontId="29" fillId="2" borderId="7" xfId="0" applyNumberFormat="1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>
      <alignment horizontal="center" vertical="center"/>
    </xf>
    <xf numFmtId="0" fontId="29" fillId="2" borderId="7" xfId="0" applyNumberFormat="1" applyFont="1" applyFill="1" applyBorder="1" applyAlignment="1">
      <alignment horizontal="center" vertical="center"/>
    </xf>
    <xf numFmtId="0" fontId="29" fillId="5" borderId="7" xfId="0" applyNumberFormat="1" applyFont="1" applyFill="1" applyBorder="1" applyAlignment="1">
      <alignment horizontal="center" vertical="center"/>
    </xf>
    <xf numFmtId="178" fontId="26" fillId="2" borderId="1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/>
    </xf>
    <xf numFmtId="0" fontId="28" fillId="2" borderId="0" xfId="0" applyFont="1" applyFill="1" applyAlignment="1">
      <alignment horizontal="center" vertical="center"/>
    </xf>
    <xf numFmtId="179" fontId="34" fillId="5" borderId="0" xfId="0" applyNumberFormat="1" applyFont="1" applyFill="1" applyBorder="1" applyAlignment="1">
      <alignment horizontal="center" vertical="center" shrinkToFit="1"/>
    </xf>
    <xf numFmtId="0" fontId="40" fillId="5" borderId="0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 shrinkToFit="1"/>
    </xf>
    <xf numFmtId="178" fontId="29" fillId="5" borderId="7" xfId="0" applyNumberFormat="1" applyFont="1" applyFill="1" applyBorder="1" applyAlignment="1">
      <alignment vertical="center"/>
    </xf>
    <xf numFmtId="176" fontId="37" fillId="5" borderId="7" xfId="0" applyNumberFormat="1" applyFont="1" applyFill="1" applyBorder="1" applyAlignment="1">
      <alignment vertical="center"/>
    </xf>
    <xf numFmtId="0" fontId="38" fillId="5" borderId="7" xfId="0" applyFont="1" applyFill="1" applyBorder="1" applyAlignment="1">
      <alignment vertical="center"/>
    </xf>
    <xf numFmtId="176" fontId="29" fillId="5" borderId="7" xfId="0" applyNumberFormat="1" applyFont="1" applyFill="1" applyBorder="1" applyAlignment="1">
      <alignment vertical="center"/>
    </xf>
    <xf numFmtId="176" fontId="29" fillId="5" borderId="7" xfId="0" applyNumberFormat="1" applyFont="1" applyFill="1" applyBorder="1" applyAlignment="1">
      <alignment vertical="center" shrinkToFit="1"/>
    </xf>
    <xf numFmtId="178" fontId="29" fillId="5" borderId="7" xfId="0" applyNumberFormat="1" applyFont="1" applyFill="1" applyBorder="1" applyAlignment="1">
      <alignment vertical="center" shrinkToFit="1"/>
    </xf>
    <xf numFmtId="177" fontId="29" fillId="5" borderId="7" xfId="0" applyNumberFormat="1" applyFont="1" applyFill="1" applyBorder="1" applyAlignment="1">
      <alignment vertical="center" shrinkToFit="1"/>
    </xf>
    <xf numFmtId="0" fontId="28" fillId="2" borderId="0" xfId="0" applyFont="1" applyFill="1" applyAlignment="1">
      <alignment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 shrinkToFit="1"/>
    </xf>
    <xf numFmtId="0" fontId="0" fillId="0" borderId="38" xfId="0" applyBorder="1"/>
    <xf numFmtId="0" fontId="0" fillId="0" borderId="37" xfId="0" applyBorder="1"/>
    <xf numFmtId="0" fontId="0" fillId="0" borderId="40" xfId="0" applyBorder="1"/>
    <xf numFmtId="0" fontId="0" fillId="0" borderId="39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19" xfId="0" applyBorder="1"/>
    <xf numFmtId="0" fontId="42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Border="1" applyAlignment="1">
      <alignment horizontal="center" vertical="center"/>
    </xf>
    <xf numFmtId="176" fontId="37" fillId="2" borderId="0" xfId="0" applyNumberFormat="1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 shrinkToFit="1"/>
    </xf>
    <xf numFmtId="179" fontId="34" fillId="5" borderId="0" xfId="0" applyNumberFormat="1" applyFont="1" applyFill="1" applyBorder="1" applyAlignment="1">
      <alignment horizontal="center" vertical="center" shrinkToFit="1"/>
    </xf>
    <xf numFmtId="178" fontId="29" fillId="2" borderId="0" xfId="0" applyNumberFormat="1" applyFont="1" applyFill="1" applyBorder="1" applyAlignment="1">
      <alignment vertical="center"/>
    </xf>
    <xf numFmtId="178" fontId="29" fillId="5" borderId="0" xfId="0" applyNumberFormat="1" applyFont="1" applyFill="1" applyBorder="1" applyAlignment="1">
      <alignment vertical="center" shrinkToFit="1"/>
    </xf>
    <xf numFmtId="177" fontId="29" fillId="5" borderId="0" xfId="0" applyNumberFormat="1" applyFont="1" applyFill="1" applyBorder="1" applyAlignment="1">
      <alignment vertical="center" shrinkToFit="1"/>
    </xf>
    <xf numFmtId="0" fontId="40" fillId="5" borderId="0" xfId="0" applyFont="1" applyFill="1" applyBorder="1" applyAlignment="1">
      <alignment vertical="center" shrinkToFit="1"/>
    </xf>
    <xf numFmtId="0" fontId="38" fillId="2" borderId="0" xfId="0" applyNumberFormat="1" applyFont="1" applyFill="1" applyBorder="1" applyAlignment="1">
      <alignment vertical="center"/>
    </xf>
    <xf numFmtId="0" fontId="30" fillId="2" borderId="0" xfId="0" applyNumberFormat="1" applyFont="1" applyFill="1" applyBorder="1" applyAlignment="1">
      <alignment vertical="center"/>
    </xf>
    <xf numFmtId="176" fontId="29" fillId="3" borderId="0" xfId="0" applyNumberFormat="1" applyFont="1" applyFill="1" applyBorder="1" applyAlignment="1">
      <alignment vertical="center"/>
    </xf>
    <xf numFmtId="176" fontId="29" fillId="2" borderId="0" xfId="0" applyNumberFormat="1" applyFont="1" applyFill="1" applyBorder="1" applyAlignment="1">
      <alignment vertical="center" shrinkToFit="1"/>
    </xf>
    <xf numFmtId="178" fontId="29" fillId="2" borderId="0" xfId="0" applyNumberFormat="1" applyFont="1" applyFill="1" applyBorder="1" applyAlignment="1">
      <alignment vertical="center" shrinkToFit="1"/>
    </xf>
    <xf numFmtId="177" fontId="29" fillId="2" borderId="0" xfId="0" applyNumberFormat="1" applyFont="1" applyFill="1" applyBorder="1" applyAlignment="1">
      <alignment vertical="center" shrinkToFit="1"/>
    </xf>
    <xf numFmtId="0" fontId="40" fillId="2" borderId="0" xfId="0" applyFont="1" applyFill="1" applyBorder="1" applyAlignment="1">
      <alignment vertical="center" shrinkToFit="1"/>
    </xf>
    <xf numFmtId="0" fontId="40" fillId="5" borderId="0" xfId="0" applyFont="1" applyFill="1" applyBorder="1" applyAlignment="1">
      <alignment horizontal="center" vertical="center"/>
    </xf>
    <xf numFmtId="178" fontId="29" fillId="5" borderId="0" xfId="0" applyNumberFormat="1" applyFont="1" applyFill="1" applyBorder="1" applyAlignment="1">
      <alignment vertical="center"/>
    </xf>
    <xf numFmtId="176" fontId="37" fillId="5" borderId="0" xfId="0" applyNumberFormat="1" applyFont="1" applyFill="1" applyBorder="1" applyAlignment="1">
      <alignment vertical="center"/>
    </xf>
    <xf numFmtId="0" fontId="38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0" fontId="38" fillId="5" borderId="0" xfId="0" applyNumberFormat="1" applyFont="1" applyFill="1" applyBorder="1" applyAlignment="1">
      <alignment vertical="center"/>
    </xf>
    <xf numFmtId="0" fontId="30" fillId="5" borderId="0" xfId="0" applyNumberFormat="1" applyFont="1" applyFill="1" applyBorder="1" applyAlignment="1">
      <alignment vertical="center"/>
    </xf>
    <xf numFmtId="176" fontId="29" fillId="5" borderId="0" xfId="0" applyNumberFormat="1" applyFont="1" applyFill="1" applyBorder="1" applyAlignment="1">
      <alignment vertical="center"/>
    </xf>
    <xf numFmtId="176" fontId="29" fillId="5" borderId="0" xfId="0" applyNumberFormat="1" applyFont="1" applyFill="1" applyBorder="1" applyAlignment="1">
      <alignment vertical="center" shrinkToFit="1"/>
    </xf>
    <xf numFmtId="177" fontId="29" fillId="2" borderId="7" xfId="0" applyNumberFormat="1" applyFont="1" applyFill="1" applyBorder="1" applyAlignment="1">
      <alignment vertical="center" shrinkToFit="1"/>
    </xf>
    <xf numFmtId="0" fontId="40" fillId="2" borderId="0" xfId="0" applyFont="1" applyFill="1" applyBorder="1" applyAlignment="1">
      <alignment horizontal="center" vertical="center"/>
    </xf>
    <xf numFmtId="177" fontId="15" fillId="2" borderId="21" xfId="0" applyNumberFormat="1" applyFont="1" applyFill="1" applyBorder="1" applyAlignment="1">
      <alignment vertical="center" shrinkToFit="1"/>
    </xf>
    <xf numFmtId="0" fontId="22" fillId="2" borderId="31" xfId="0" applyFont="1" applyFill="1" applyBorder="1" applyAlignment="1">
      <alignment vertical="center" shrinkToFit="1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 shrinkToFit="1"/>
    </xf>
    <xf numFmtId="179" fontId="34" fillId="5" borderId="7" xfId="0" applyNumberFormat="1" applyFont="1" applyFill="1" applyBorder="1" applyAlignment="1">
      <alignment horizontal="center" vertical="center" shrinkToFit="1"/>
    </xf>
    <xf numFmtId="178" fontId="29" fillId="2" borderId="7" xfId="0" applyNumberFormat="1" applyFont="1" applyFill="1" applyBorder="1" applyAlignment="1">
      <alignment vertical="center"/>
    </xf>
    <xf numFmtId="176" fontId="37" fillId="2" borderId="7" xfId="0" applyNumberFormat="1" applyFont="1" applyFill="1" applyBorder="1" applyAlignment="1">
      <alignment vertical="center"/>
    </xf>
    <xf numFmtId="0" fontId="38" fillId="2" borderId="7" xfId="0" applyFont="1" applyFill="1" applyBorder="1" applyAlignment="1">
      <alignment vertical="center"/>
    </xf>
    <xf numFmtId="0" fontId="38" fillId="2" borderId="7" xfId="0" applyNumberFormat="1" applyFont="1" applyFill="1" applyBorder="1" applyAlignment="1">
      <alignment vertical="center"/>
    </xf>
    <xf numFmtId="176" fontId="29" fillId="3" borderId="7" xfId="0" applyNumberFormat="1" applyFont="1" applyFill="1" applyBorder="1" applyAlignment="1">
      <alignment vertical="center"/>
    </xf>
    <xf numFmtId="176" fontId="29" fillId="2" borderId="7" xfId="0" applyNumberFormat="1" applyFont="1" applyFill="1" applyBorder="1" applyAlignment="1">
      <alignment vertical="center" shrinkToFit="1"/>
    </xf>
    <xf numFmtId="178" fontId="29" fillId="2" borderId="7" xfId="0" applyNumberFormat="1" applyFont="1" applyFill="1" applyBorder="1" applyAlignment="1">
      <alignment vertical="center" shrinkToFit="1"/>
    </xf>
    <xf numFmtId="176" fontId="15" fillId="2" borderId="21" xfId="0" applyNumberFormat="1" applyFont="1" applyFill="1" applyBorder="1" applyAlignment="1">
      <alignment vertical="center" shrinkToFit="1"/>
    </xf>
    <xf numFmtId="176" fontId="15" fillId="2" borderId="31" xfId="0" applyNumberFormat="1" applyFont="1" applyFill="1" applyBorder="1" applyAlignment="1">
      <alignment vertical="center" shrinkToFit="1"/>
    </xf>
    <xf numFmtId="178" fontId="15" fillId="2" borderId="21" xfId="0" applyNumberFormat="1" applyFont="1" applyFill="1" applyBorder="1" applyAlignment="1">
      <alignment vertical="center" shrinkToFit="1"/>
    </xf>
    <xf numFmtId="178" fontId="15" fillId="2" borderId="31" xfId="0" applyNumberFormat="1" applyFont="1" applyFill="1" applyBorder="1" applyAlignment="1">
      <alignment vertical="center" shrinkToFit="1"/>
    </xf>
    <xf numFmtId="177" fontId="15" fillId="2" borderId="18" xfId="0" applyNumberFormat="1" applyFont="1" applyFill="1" applyBorder="1" applyAlignment="1">
      <alignment vertical="center" shrinkToFit="1"/>
    </xf>
    <xf numFmtId="177" fontId="15" fillId="2" borderId="25" xfId="0" applyNumberFormat="1" applyFont="1" applyFill="1" applyBorder="1" applyAlignment="1">
      <alignment vertical="center" shrinkToFit="1"/>
    </xf>
    <xf numFmtId="56" fontId="29" fillId="5" borderId="9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3" fillId="2" borderId="21" xfId="0" applyNumberFormat="1" applyFont="1" applyFill="1" applyBorder="1" applyAlignment="1">
      <alignment vertical="center"/>
    </xf>
    <xf numFmtId="0" fontId="5" fillId="2" borderId="17" xfId="0" applyNumberFormat="1" applyFont="1" applyFill="1" applyBorder="1" applyAlignment="1">
      <alignment vertical="center"/>
    </xf>
    <xf numFmtId="0" fontId="21" fillId="2" borderId="15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shrinkToFit="1"/>
    </xf>
    <xf numFmtId="0" fontId="14" fillId="5" borderId="36" xfId="0" applyFont="1" applyFill="1" applyBorder="1" applyAlignment="1">
      <alignment horizontal="center" vertical="center" shrinkToFit="1"/>
    </xf>
    <xf numFmtId="56" fontId="11" fillId="5" borderId="14" xfId="0" applyNumberFormat="1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vertical="center"/>
    </xf>
    <xf numFmtId="176" fontId="12" fillId="2" borderId="17" xfId="0" applyNumberFormat="1" applyFont="1" applyFill="1" applyBorder="1" applyAlignment="1">
      <alignment vertical="center"/>
    </xf>
    <xf numFmtId="179" fontId="9" fillId="5" borderId="18" xfId="0" applyNumberFormat="1" applyFont="1" applyFill="1" applyBorder="1" applyAlignment="1">
      <alignment horizontal="center" vertical="center" shrinkToFit="1"/>
    </xf>
    <xf numFmtId="179" fontId="9" fillId="5" borderId="25" xfId="0" applyNumberFormat="1" applyFont="1" applyFill="1" applyBorder="1" applyAlignment="1">
      <alignment horizontal="center" vertical="center" shrinkToFit="1"/>
    </xf>
    <xf numFmtId="178" fontId="11" fillId="2" borderId="21" xfId="0" applyNumberFormat="1" applyFont="1" applyFill="1" applyBorder="1" applyAlignment="1">
      <alignment vertical="center"/>
    </xf>
    <xf numFmtId="178" fontId="11" fillId="2" borderId="31" xfId="0" applyNumberFormat="1" applyFont="1" applyFill="1" applyBorder="1" applyAlignment="1">
      <alignment vertical="center"/>
    </xf>
    <xf numFmtId="176" fontId="16" fillId="2" borderId="21" xfId="0" applyNumberFormat="1" applyFont="1" applyFill="1" applyBorder="1" applyAlignment="1">
      <alignment vertical="center"/>
    </xf>
    <xf numFmtId="176" fontId="16" fillId="2" borderId="31" xfId="0" applyNumberFormat="1" applyFont="1" applyFill="1" applyBorder="1" applyAlignment="1">
      <alignment vertical="center"/>
    </xf>
    <xf numFmtId="0" fontId="17" fillId="2" borderId="21" xfId="0" applyFont="1" applyFill="1" applyBorder="1" applyAlignment="1">
      <alignment vertical="center"/>
    </xf>
    <xf numFmtId="0" fontId="18" fillId="2" borderId="31" xfId="0" applyFont="1" applyFill="1" applyBorder="1" applyAlignment="1">
      <alignment vertical="center"/>
    </xf>
    <xf numFmtId="178" fontId="11" fillId="2" borderId="21" xfId="0" applyNumberFormat="1" applyFont="1" applyFill="1" applyBorder="1" applyAlignment="1">
      <alignment vertical="center" shrinkToFit="1"/>
    </xf>
    <xf numFmtId="178" fontId="11" fillId="2" borderId="17" xfId="0" applyNumberFormat="1" applyFont="1" applyFill="1" applyBorder="1" applyAlignment="1">
      <alignment vertical="center" shrinkToFit="1"/>
    </xf>
    <xf numFmtId="177" fontId="11" fillId="2" borderId="18" xfId="0" applyNumberFormat="1" applyFont="1" applyFill="1" applyBorder="1" applyAlignment="1">
      <alignment vertical="center" shrinkToFit="1"/>
    </xf>
    <xf numFmtId="177" fontId="11" fillId="2" borderId="21" xfId="0" applyNumberFormat="1" applyFont="1" applyFill="1" applyBorder="1" applyAlignment="1">
      <alignment vertical="center" shrinkToFit="1"/>
    </xf>
    <xf numFmtId="0" fontId="21" fillId="2" borderId="17" xfId="0" applyFont="1" applyFill="1" applyBorder="1" applyAlignment="1">
      <alignment vertical="center" shrinkToFi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shrinkToFit="1"/>
    </xf>
    <xf numFmtId="0" fontId="9" fillId="5" borderId="24" xfId="0" applyFont="1" applyFill="1" applyBorder="1" applyAlignment="1">
      <alignment horizontal="center" vertical="center" shrinkToFit="1"/>
    </xf>
    <xf numFmtId="178" fontId="11" fillId="2" borderId="17" xfId="0" applyNumberFormat="1" applyFont="1" applyFill="1" applyBorder="1" applyAlignment="1">
      <alignment vertical="center"/>
    </xf>
    <xf numFmtId="0" fontId="17" fillId="2" borderId="21" xfId="0" applyNumberFormat="1" applyFont="1" applyFill="1" applyBorder="1" applyAlignment="1">
      <alignment vertical="center"/>
    </xf>
    <xf numFmtId="0" fontId="18" fillId="2" borderId="31" xfId="0" applyNumberFormat="1" applyFont="1" applyFill="1" applyBorder="1" applyAlignment="1">
      <alignment vertical="center"/>
    </xf>
    <xf numFmtId="176" fontId="15" fillId="3" borderId="21" xfId="0" applyNumberFormat="1" applyFont="1" applyFill="1" applyBorder="1" applyAlignment="1">
      <alignment vertical="center"/>
    </xf>
    <xf numFmtId="176" fontId="15" fillId="3" borderId="31" xfId="0" applyNumberFormat="1" applyFont="1" applyFill="1" applyBorder="1" applyAlignment="1">
      <alignment vertical="center"/>
    </xf>
    <xf numFmtId="176" fontId="11" fillId="3" borderId="21" xfId="0" applyNumberFormat="1" applyFont="1" applyFill="1" applyBorder="1" applyAlignment="1">
      <alignment vertical="center"/>
    </xf>
    <xf numFmtId="176" fontId="11" fillId="3" borderId="17" xfId="0" applyNumberFormat="1" applyFont="1" applyFill="1" applyBorder="1" applyAlignment="1">
      <alignment vertical="center"/>
    </xf>
    <xf numFmtId="176" fontId="11" fillId="2" borderId="21" xfId="0" applyNumberFormat="1" applyFont="1" applyFill="1" applyBorder="1" applyAlignment="1">
      <alignment vertical="center" shrinkToFit="1"/>
    </xf>
    <xf numFmtId="176" fontId="11" fillId="2" borderId="17" xfId="0" applyNumberFormat="1" applyFont="1" applyFill="1" applyBorder="1" applyAlignment="1">
      <alignment vertical="center" shrinkToFit="1"/>
    </xf>
    <xf numFmtId="0" fontId="14" fillId="5" borderId="24" xfId="0" applyFont="1" applyFill="1" applyBorder="1" applyAlignment="1">
      <alignment horizontal="center" vertical="center" shrinkToFit="1"/>
    </xf>
    <xf numFmtId="56" fontId="29" fillId="5" borderId="0" xfId="0" applyNumberFormat="1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shrinkToFit="1"/>
    </xf>
    <xf numFmtId="56" fontId="39" fillId="5" borderId="0" xfId="0" applyNumberFormat="1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56" fontId="29" fillId="2" borderId="0" xfId="0" applyNumberFormat="1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horizontal="center" vertical="center" shrinkToFit="1"/>
    </xf>
    <xf numFmtId="0" fontId="15" fillId="5" borderId="14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179" fontId="9" fillId="5" borderId="17" xfId="0" applyNumberFormat="1" applyFont="1" applyFill="1" applyBorder="1" applyAlignment="1">
      <alignment horizontal="center" vertical="center" shrinkToFit="1"/>
    </xf>
    <xf numFmtId="179" fontId="9" fillId="5" borderId="23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34" fillId="5" borderId="9" xfId="0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 shrinkToFit="1"/>
    </xf>
    <xf numFmtId="56" fontId="15" fillId="5" borderId="14" xfId="0" applyNumberFormat="1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shrinkToFit="1"/>
    </xf>
    <xf numFmtId="49" fontId="29" fillId="5" borderId="9" xfId="0" applyNumberFormat="1" applyFont="1" applyFill="1" applyBorder="1" applyAlignment="1">
      <alignment horizontal="center" vertical="center" shrinkToFit="1"/>
    </xf>
    <xf numFmtId="49" fontId="29" fillId="5" borderId="0" xfId="0" applyNumberFormat="1" applyFont="1" applyFill="1" applyBorder="1" applyAlignment="1">
      <alignment horizontal="center" vertical="center" shrinkToFit="1"/>
    </xf>
    <xf numFmtId="49" fontId="15" fillId="5" borderId="14" xfId="0" applyNumberFormat="1" applyFont="1" applyFill="1" applyBorder="1" applyAlignment="1">
      <alignment horizontal="center" vertical="center" shrinkToFit="1"/>
    </xf>
    <xf numFmtId="49" fontId="15" fillId="5" borderId="19" xfId="0" applyNumberFormat="1" applyFont="1" applyFill="1" applyBorder="1" applyAlignment="1">
      <alignment horizontal="center" vertical="center" shrinkToFit="1"/>
    </xf>
    <xf numFmtId="49" fontId="15" fillId="5" borderId="28" xfId="0" applyNumberFormat="1" applyFont="1" applyFill="1" applyBorder="1" applyAlignment="1">
      <alignment horizontal="center" vertical="center" shrinkToFit="1"/>
    </xf>
    <xf numFmtId="0" fontId="14" fillId="5" borderId="16" xfId="0" applyFont="1" applyFill="1" applyBorder="1" applyAlignment="1">
      <alignment horizontal="center" vertical="center" shrinkToFit="1"/>
    </xf>
    <xf numFmtId="0" fontId="14" fillId="5" borderId="30" xfId="0" applyFont="1" applyFill="1" applyBorder="1" applyAlignment="1">
      <alignment horizontal="center" vertical="center" shrinkToFit="1"/>
    </xf>
    <xf numFmtId="176" fontId="15" fillId="5" borderId="21" xfId="0" applyNumberFormat="1" applyFont="1" applyFill="1" applyBorder="1" applyAlignment="1">
      <alignment vertical="center" shrinkToFit="1"/>
    </xf>
    <xf numFmtId="176" fontId="15" fillId="5" borderId="31" xfId="0" applyNumberFormat="1" applyFont="1" applyFill="1" applyBorder="1" applyAlignment="1">
      <alignment vertical="center" shrinkToFit="1"/>
    </xf>
    <xf numFmtId="176" fontId="16" fillId="2" borderId="17" xfId="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176" fontId="15" fillId="3" borderId="17" xfId="0" applyNumberFormat="1" applyFont="1" applyFill="1" applyBorder="1" applyAlignment="1">
      <alignment vertical="center"/>
    </xf>
    <xf numFmtId="176" fontId="15" fillId="2" borderId="17" xfId="0" applyNumberFormat="1" applyFont="1" applyFill="1" applyBorder="1" applyAlignment="1">
      <alignment vertical="center" shrinkToFit="1"/>
    </xf>
    <xf numFmtId="176" fontId="15" fillId="5" borderId="17" xfId="0" applyNumberFormat="1" applyFont="1" applyFill="1" applyBorder="1" applyAlignment="1">
      <alignment vertical="center" shrinkToFit="1"/>
    </xf>
    <xf numFmtId="178" fontId="15" fillId="2" borderId="17" xfId="0" applyNumberFormat="1" applyFont="1" applyFill="1" applyBorder="1" applyAlignment="1">
      <alignment vertical="center" shrinkToFit="1"/>
    </xf>
    <xf numFmtId="0" fontId="22" fillId="2" borderId="17" xfId="0" applyFont="1" applyFill="1" applyBorder="1" applyAlignment="1">
      <alignment vertical="center" shrinkToFit="1"/>
    </xf>
    <xf numFmtId="0" fontId="15" fillId="4" borderId="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176" fontId="11" fillId="5" borderId="21" xfId="0" applyNumberFormat="1" applyFont="1" applyFill="1" applyBorder="1" applyAlignment="1">
      <alignment vertical="center" shrinkToFit="1"/>
    </xf>
    <xf numFmtId="176" fontId="11" fillId="5" borderId="17" xfId="0" applyNumberFormat="1" applyFont="1" applyFill="1" applyBorder="1" applyAlignment="1">
      <alignment vertical="center" shrinkToFit="1"/>
    </xf>
    <xf numFmtId="49" fontId="15" fillId="5" borderId="20" xfId="0" applyNumberFormat="1" applyFont="1" applyFill="1" applyBorder="1" applyAlignment="1">
      <alignment horizontal="center" vertical="center" shrinkToFit="1"/>
    </xf>
    <xf numFmtId="0" fontId="11" fillId="5" borderId="12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56" fontId="11" fillId="5" borderId="12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56" fontId="11" fillId="5" borderId="19" xfId="0" applyNumberFormat="1" applyFont="1" applyFill="1" applyBorder="1" applyAlignment="1">
      <alignment horizontal="center" vertical="center"/>
    </xf>
    <xf numFmtId="56" fontId="11" fillId="5" borderId="20" xfId="0" applyNumberFormat="1" applyFont="1" applyFill="1" applyBorder="1" applyAlignment="1">
      <alignment horizontal="center" vertical="center"/>
    </xf>
    <xf numFmtId="56" fontId="15" fillId="5" borderId="19" xfId="0" applyNumberFormat="1" applyFont="1" applyFill="1" applyBorder="1" applyAlignment="1">
      <alignment horizontal="center" vertical="center"/>
    </xf>
    <xf numFmtId="56" fontId="15" fillId="5" borderId="28" xfId="0" applyNumberFormat="1" applyFont="1" applyFill="1" applyBorder="1" applyAlignment="1">
      <alignment horizontal="center" vertical="center"/>
    </xf>
    <xf numFmtId="178" fontId="11" fillId="2" borderId="23" xfId="0" applyNumberFormat="1" applyFont="1" applyFill="1" applyBorder="1" applyAlignment="1">
      <alignment vertical="center"/>
    </xf>
    <xf numFmtId="176" fontId="12" fillId="5" borderId="23" xfId="0" applyNumberFormat="1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176" fontId="11" fillId="3" borderId="23" xfId="0" applyNumberFormat="1" applyFont="1" applyFill="1" applyBorder="1" applyAlignment="1">
      <alignment vertical="center"/>
    </xf>
    <xf numFmtId="176" fontId="11" fillId="5" borderId="23" xfId="0" applyNumberFormat="1" applyFont="1" applyFill="1" applyBorder="1" applyAlignment="1">
      <alignment vertical="center" shrinkToFit="1"/>
    </xf>
    <xf numFmtId="178" fontId="11" fillId="5" borderId="23" xfId="0" applyNumberFormat="1" applyFont="1" applyFill="1" applyBorder="1" applyAlignment="1">
      <alignment vertical="center" shrinkToFit="1"/>
    </xf>
    <xf numFmtId="0" fontId="21" fillId="5" borderId="23" xfId="0" applyFont="1" applyFill="1" applyBorder="1" applyAlignment="1">
      <alignment vertical="center" shrinkToFit="1"/>
    </xf>
    <xf numFmtId="0" fontId="11" fillId="4" borderId="1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11" fillId="5" borderId="14" xfId="0" applyNumberFormat="1" applyFont="1" applyFill="1" applyBorder="1" applyAlignment="1">
      <alignment horizontal="center" vertical="center" shrinkToFit="1"/>
    </xf>
    <xf numFmtId="49" fontId="11" fillId="5" borderId="19" xfId="0" applyNumberFormat="1" applyFont="1" applyFill="1" applyBorder="1" applyAlignment="1">
      <alignment horizontal="center" vertical="center" shrinkToFit="1"/>
    </xf>
    <xf numFmtId="0" fontId="14" fillId="5" borderId="10" xfId="0" applyFont="1" applyFill="1" applyBorder="1" applyAlignment="1">
      <alignment horizontal="center" vertical="center" shrinkToFit="1"/>
    </xf>
    <xf numFmtId="179" fontId="9" fillId="5" borderId="5" xfId="0" applyNumberFormat="1" applyFont="1" applyFill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vertical="center"/>
    </xf>
    <xf numFmtId="176" fontId="12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176" fontId="11" fillId="3" borderId="5" xfId="0" applyNumberFormat="1" applyFont="1" applyFill="1" applyBorder="1" applyAlignment="1">
      <alignment vertical="center"/>
    </xf>
    <xf numFmtId="176" fontId="11" fillId="2" borderId="5" xfId="0" applyNumberFormat="1" applyFont="1" applyFill="1" applyBorder="1" applyAlignment="1">
      <alignment vertical="center" shrinkToFit="1"/>
    </xf>
    <xf numFmtId="178" fontId="11" fillId="2" borderId="5" xfId="0" applyNumberFormat="1" applyFont="1" applyFill="1" applyBorder="1" applyAlignment="1">
      <alignment vertical="center" shrinkToFit="1"/>
    </xf>
    <xf numFmtId="177" fontId="11" fillId="2" borderId="1" xfId="0" applyNumberFormat="1" applyFont="1" applyFill="1" applyBorder="1" applyAlignment="1">
      <alignment vertical="center" shrinkToFit="1"/>
    </xf>
    <xf numFmtId="177" fontId="11" fillId="2" borderId="5" xfId="0" applyNumberFormat="1" applyFont="1" applyFill="1" applyBorder="1" applyAlignment="1">
      <alignment vertical="center" shrinkToFit="1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34" fillId="2" borderId="9" xfId="0" applyFont="1" applyFill="1" applyBorder="1" applyAlignment="1">
      <alignment horizontal="center" vertical="center" shrinkToFit="1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textRotation="255" wrapText="1"/>
    </xf>
    <xf numFmtId="0" fontId="44" fillId="0" borderId="4" xfId="0" applyFont="1" applyBorder="1" applyAlignment="1">
      <alignment horizontal="center" vertical="center" textRotation="255" wrapText="1"/>
    </xf>
    <xf numFmtId="0" fontId="44" fillId="0" borderId="12" xfId="0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center" vertical="center" textRotation="255" wrapText="1"/>
    </xf>
    <xf numFmtId="0" fontId="44" fillId="0" borderId="14" xfId="0" applyFont="1" applyBorder="1" applyAlignment="1">
      <alignment horizontal="center" vertical="center" textRotation="255" wrapText="1"/>
    </xf>
    <xf numFmtId="0" fontId="44" fillId="0" borderId="20" xfId="0" applyFont="1" applyBorder="1" applyAlignment="1">
      <alignment horizontal="center" vertical="center" textRotation="255" wrapText="1"/>
    </xf>
    <xf numFmtId="0" fontId="45" fillId="0" borderId="2" xfId="0" applyFont="1" applyBorder="1" applyAlignment="1">
      <alignment horizontal="center" vertical="center" textRotation="255" wrapText="1"/>
    </xf>
    <xf numFmtId="0" fontId="45" fillId="0" borderId="4" xfId="0" applyFont="1" applyBorder="1" applyAlignment="1">
      <alignment horizontal="center" vertical="center" textRotation="255" wrapText="1"/>
    </xf>
    <xf numFmtId="0" fontId="45" fillId="0" borderId="12" xfId="0" applyFont="1" applyBorder="1" applyAlignment="1">
      <alignment horizontal="center" vertical="center" textRotation="255" wrapText="1"/>
    </xf>
    <xf numFmtId="0" fontId="45" fillId="0" borderId="13" xfId="0" applyFont="1" applyBorder="1" applyAlignment="1">
      <alignment horizontal="center" vertical="center" textRotation="255" wrapText="1"/>
    </xf>
    <xf numFmtId="0" fontId="45" fillId="0" borderId="14" xfId="0" applyFont="1" applyBorder="1" applyAlignment="1">
      <alignment horizontal="center" vertical="center" textRotation="255" wrapText="1"/>
    </xf>
    <xf numFmtId="0" fontId="45" fillId="0" borderId="20" xfId="0" applyFont="1" applyBorder="1" applyAlignment="1">
      <alignment horizontal="center" vertical="center" textRotation="255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tabSelected="1" view="pageBreakPreview" zoomScale="70" zoomScaleNormal="70" zoomScaleSheetLayoutView="70" workbookViewId="0">
      <selection activeCell="B1" sqref="B1:AM1"/>
    </sheetView>
  </sheetViews>
  <sheetFormatPr defaultRowHeight="25.5"/>
  <cols>
    <col min="1" max="1" width="9" style="55"/>
    <col min="2" max="2" width="12.875" style="57" customWidth="1"/>
    <col min="3" max="3" width="6" style="1" customWidth="1"/>
    <col min="4" max="4" width="9.25" style="18" customWidth="1"/>
    <col min="5" max="8" width="4.625" style="18" hidden="1" customWidth="1"/>
    <col min="9" max="9" width="5.375" style="18" hidden="1" customWidth="1"/>
    <col min="10" max="10" width="4.625" style="18" hidden="1" customWidth="1"/>
    <col min="11" max="11" width="6.375" style="18" customWidth="1"/>
    <col min="12" max="12" width="4.25" style="18" customWidth="1"/>
    <col min="13" max="13" width="6.625" style="18" customWidth="1"/>
    <col min="14" max="14" width="4.25" style="19" customWidth="1"/>
    <col min="15" max="15" width="5.625" style="8" customWidth="1"/>
    <col min="16" max="16" width="4.75" style="8" customWidth="1"/>
    <col min="17" max="17" width="3.875" style="3" customWidth="1"/>
    <col min="18" max="18" width="4.75" style="2" customWidth="1"/>
    <col min="19" max="19" width="4.75" style="3" customWidth="1"/>
    <col min="20" max="20" width="3.875" style="3" customWidth="1"/>
    <col min="21" max="21" width="4.75" style="2" customWidth="1"/>
    <col min="22" max="22" width="4.75" style="3" customWidth="1"/>
    <col min="23" max="23" width="3.875" style="32" customWidth="1"/>
    <col min="24" max="24" width="4.75" style="33" customWidth="1"/>
    <col min="25" max="25" width="4.75" style="32" customWidth="1"/>
    <col min="26" max="26" width="3.875" style="3" customWidth="1"/>
    <col min="27" max="27" width="4.75" style="2" customWidth="1"/>
    <col min="28" max="28" width="4.75" style="3" customWidth="1"/>
    <col min="29" max="29" width="3.875" style="3" customWidth="1"/>
    <col min="30" max="30" width="4.75" style="2" customWidth="1"/>
    <col min="31" max="31" width="4.75" style="3" customWidth="1"/>
    <col min="32" max="32" width="3.875" style="32" customWidth="1"/>
    <col min="33" max="33" width="4.75" style="33" customWidth="1"/>
    <col min="34" max="34" width="4.75" style="32" customWidth="1"/>
    <col min="35" max="35" width="3.875" style="32" customWidth="1"/>
    <col min="36" max="36" width="4.75" style="33" customWidth="1"/>
    <col min="37" max="37" width="4.75" style="32" customWidth="1"/>
    <col min="38" max="38" width="3.875" style="3" customWidth="1"/>
    <col min="39" max="39" width="4.75" style="2" customWidth="1"/>
    <col min="40" max="41" width="3.875" style="42" customWidth="1"/>
    <col min="42" max="42" width="5.125" style="43" customWidth="1"/>
    <col min="43" max="44" width="3.875" style="42" customWidth="1"/>
    <col min="45" max="45" width="3.875" style="43" customWidth="1"/>
    <col min="46" max="47" width="3.875" style="42" customWidth="1"/>
    <col min="48" max="48" width="3.875" style="43" customWidth="1"/>
    <col min="49" max="49" width="3.75" style="42" customWidth="1"/>
    <col min="50" max="50" width="3.75" style="93" customWidth="1"/>
    <col min="51" max="51" width="6" style="92" customWidth="1"/>
    <col min="52" max="52" width="3.75" style="93" customWidth="1"/>
    <col min="53" max="66" width="0.625" style="14" customWidth="1"/>
    <col min="67" max="69" width="0.625" style="4" customWidth="1"/>
    <col min="70" max="70" width="0.625" style="31" customWidth="1"/>
    <col min="71" max="71" width="9.25" style="31" customWidth="1"/>
    <col min="72" max="72" width="22.125" style="31" bestFit="1" customWidth="1"/>
    <col min="73" max="74" width="9" style="52"/>
    <col min="75" max="16384" width="9" style="4"/>
  </cols>
  <sheetData>
    <row r="1" spans="1:74" ht="39.75">
      <c r="B1" s="129" t="s">
        <v>34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17"/>
      <c r="AO1" s="117"/>
      <c r="AP1" s="54"/>
      <c r="AQ1" s="54"/>
      <c r="AR1" s="54"/>
      <c r="AS1" s="54"/>
      <c r="AT1" s="94"/>
      <c r="AU1" s="94"/>
      <c r="AV1" s="94"/>
      <c r="AW1" s="94"/>
      <c r="AX1" s="94"/>
    </row>
    <row r="2" spans="1:74" ht="25.5" customHeight="1">
      <c r="A2" s="106"/>
      <c r="B2" s="130" t="s">
        <v>14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06"/>
      <c r="AO2" s="106"/>
      <c r="AP2" s="54"/>
      <c r="AQ2" s="54"/>
      <c r="AR2" s="54"/>
      <c r="AS2" s="54"/>
      <c r="AT2" s="94"/>
      <c r="AU2" s="94"/>
      <c r="AV2" s="94"/>
      <c r="AW2" s="94"/>
      <c r="AX2" s="94"/>
    </row>
    <row r="3" spans="1:74" ht="18">
      <c r="B3" s="66" t="s">
        <v>0</v>
      </c>
      <c r="C3" s="5"/>
      <c r="D3" s="21"/>
      <c r="E3" s="6"/>
      <c r="F3" s="6"/>
      <c r="G3" s="6"/>
      <c r="H3" s="6"/>
      <c r="I3" s="6"/>
      <c r="J3" s="7"/>
      <c r="K3" s="8"/>
      <c r="L3" s="7"/>
      <c r="M3" s="15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95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R3" s="4"/>
      <c r="BS3" s="4"/>
      <c r="BT3" s="4"/>
    </row>
    <row r="4" spans="1:74" ht="5.25" customHeight="1" thickBot="1">
      <c r="D4" s="16"/>
      <c r="E4" s="8"/>
      <c r="F4" s="8"/>
      <c r="G4" s="8"/>
      <c r="H4" s="8"/>
      <c r="I4" s="8"/>
      <c r="J4" s="3"/>
      <c r="K4" s="8"/>
      <c r="L4" s="8"/>
      <c r="M4" s="16"/>
      <c r="N4" s="8"/>
      <c r="P4" s="3"/>
      <c r="Q4" s="2"/>
      <c r="R4" s="3"/>
      <c r="T4" s="2"/>
      <c r="U4" s="3"/>
      <c r="W4" s="2"/>
      <c r="X4" s="3"/>
      <c r="Y4" s="3"/>
      <c r="Z4" s="2"/>
      <c r="AA4" s="3"/>
      <c r="AC4" s="2"/>
      <c r="AD4" s="3"/>
      <c r="AF4" s="2"/>
      <c r="AG4" s="3"/>
      <c r="AH4" s="3"/>
      <c r="AI4" s="2"/>
      <c r="AJ4" s="3"/>
      <c r="AK4" s="3"/>
      <c r="AL4" s="2"/>
      <c r="AM4" s="105"/>
      <c r="AN4" s="93"/>
      <c r="AO4" s="92"/>
      <c r="AP4" s="93"/>
      <c r="AR4" s="43"/>
      <c r="AS4" s="42"/>
      <c r="AU4" s="43"/>
      <c r="AV4" s="42"/>
      <c r="AX4" s="43"/>
      <c r="AY4" s="42"/>
      <c r="AZ4" s="95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R4" s="4"/>
      <c r="BS4" s="4"/>
      <c r="BT4" s="4"/>
    </row>
    <row r="5" spans="1:74" s="12" customFormat="1" ht="39" thickBot="1">
      <c r="A5" s="20"/>
      <c r="B5" s="72"/>
      <c r="C5" s="36" t="s">
        <v>13</v>
      </c>
      <c r="D5" s="73" t="s">
        <v>12</v>
      </c>
      <c r="E5" s="74" t="s">
        <v>1</v>
      </c>
      <c r="F5" s="74" t="s">
        <v>2</v>
      </c>
      <c r="G5" s="74" t="s">
        <v>3</v>
      </c>
      <c r="H5" s="74" t="s">
        <v>4</v>
      </c>
      <c r="I5" s="74" t="s">
        <v>5</v>
      </c>
      <c r="J5" s="75" t="s">
        <v>12</v>
      </c>
      <c r="K5" s="76" t="s">
        <v>6</v>
      </c>
      <c r="L5" s="76" t="s">
        <v>7</v>
      </c>
      <c r="M5" s="73" t="s">
        <v>8</v>
      </c>
      <c r="N5" s="76" t="s">
        <v>9</v>
      </c>
      <c r="O5" s="76" t="s">
        <v>10</v>
      </c>
      <c r="P5" s="309" t="str">
        <f>B6</f>
        <v>神戸福田</v>
      </c>
      <c r="Q5" s="309"/>
      <c r="R5" s="309"/>
      <c r="S5" s="309" t="str">
        <f>B8</f>
        <v>南落合</v>
      </c>
      <c r="T5" s="309"/>
      <c r="U5" s="309"/>
      <c r="V5" s="309" t="str">
        <f>B10</f>
        <v>真陽・東須磨</v>
      </c>
      <c r="W5" s="309"/>
      <c r="X5" s="309"/>
      <c r="Y5" s="309" t="str">
        <f>B12</f>
        <v>花谷</v>
      </c>
      <c r="Z5" s="309"/>
      <c r="AA5" s="309"/>
      <c r="AB5" s="309" t="str">
        <f>B14</f>
        <v>妙法寺</v>
      </c>
      <c r="AC5" s="309"/>
      <c r="AD5" s="309"/>
      <c r="AE5" s="309" t="str">
        <f>B16</f>
        <v>宮川</v>
      </c>
      <c r="AF5" s="309"/>
      <c r="AG5" s="309"/>
      <c r="AH5" s="309" t="str">
        <f>B18</f>
        <v>西落合</v>
      </c>
      <c r="AI5" s="309"/>
      <c r="AJ5" s="309"/>
      <c r="AK5" s="310" t="str">
        <f>B20</f>
        <v>落合</v>
      </c>
      <c r="AL5" s="311"/>
      <c r="AM5" s="312"/>
      <c r="AN5" s="313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96"/>
      <c r="BT5" s="34"/>
      <c r="BU5" s="57"/>
      <c r="BV5" s="53"/>
    </row>
    <row r="6" spans="1:74" s="8" customFormat="1" ht="21.75" customHeight="1">
      <c r="A6" s="192"/>
      <c r="B6" s="296" t="s">
        <v>15</v>
      </c>
      <c r="C6" s="297">
        <f>(K6*3)+(L6*0)+(M6*-1*2)</f>
        <v>3</v>
      </c>
      <c r="D6" s="298">
        <f>K6+L6+(M6*2)</f>
        <v>7</v>
      </c>
      <c r="E6" s="299"/>
      <c r="F6" s="299"/>
      <c r="G6" s="299"/>
      <c r="H6" s="300"/>
      <c r="I6" s="300"/>
      <c r="J6" s="301">
        <f>(K6+L6)+(M6*2)</f>
        <v>7</v>
      </c>
      <c r="K6" s="302">
        <f>IF(P7="○",1)+IF(S7="○",1)+IF(V7="○",1)+IF(Y7="○",1)+IF(AB7="○",1)+IF(AE7="○",1)+IF(AH7="○",1)+IF(AK7="○",1)+IF(AN7="○",1)+IF(AQ7="○",1)+IF(AT7="○",1)+IF(AW7="○",1)</f>
        <v>1</v>
      </c>
      <c r="L6" s="302">
        <f>IF(P7="●",1)+IF(S7="●",1)+IF(V7="●",1)+IF(Y7="●",1)+IF(AB7="●",1)+IF(AE7="●",1)+IF(AH7="●",1)+IF(AK7="●",1)+IF(AN7="●",1)+IF(AQ7="●",1)+IF(AT7="●",1)+IF(AW7="●",1)</f>
        <v>6</v>
      </c>
      <c r="M6" s="303">
        <f>IF(P7="▲",0.5)+IF(S7="▲",0.5)+IF(V7="▲",0.5)+IF(Y7="▲",0.5)+IF(AB7="▲",0.5)+IF(AE7="▲",0.5)+IF(AH7="▲",0.5)+IF(AK7="▲",0.5)+IF(AN7="▲",0.5)+IF(AQ7="▲",0.5)+IF(AT7="▲",0.5)+IF(AW7="▲",0.5)</f>
        <v>0</v>
      </c>
      <c r="N6" s="304">
        <f>R6+U6+X6+AA6+AD6+AG6+AJ6+AM6+AP6+AS6+AV6+AY6</f>
        <v>46</v>
      </c>
      <c r="O6" s="305">
        <f>P6+S6+V6+Y6+AB6+AE6+AH6+AK6+AN6+AQ6+AT6+AW6</f>
        <v>17</v>
      </c>
      <c r="P6" s="306"/>
      <c r="Q6" s="307"/>
      <c r="R6" s="308"/>
      <c r="S6" s="46">
        <v>0</v>
      </c>
      <c r="T6" s="47" t="s">
        <v>11</v>
      </c>
      <c r="U6" s="51">
        <v>5</v>
      </c>
      <c r="V6" s="46">
        <v>1</v>
      </c>
      <c r="W6" s="47" t="s">
        <v>11</v>
      </c>
      <c r="X6" s="51">
        <v>11</v>
      </c>
      <c r="Y6" s="46">
        <v>0</v>
      </c>
      <c r="Z6" s="47" t="s">
        <v>11</v>
      </c>
      <c r="AA6" s="51">
        <v>6</v>
      </c>
      <c r="AB6" s="46">
        <v>0</v>
      </c>
      <c r="AC6" s="47" t="s">
        <v>11</v>
      </c>
      <c r="AD6" s="47">
        <v>7</v>
      </c>
      <c r="AE6" s="77">
        <v>3</v>
      </c>
      <c r="AF6" s="78" t="s">
        <v>11</v>
      </c>
      <c r="AG6" s="79">
        <v>8</v>
      </c>
      <c r="AH6" s="77">
        <v>4</v>
      </c>
      <c r="AI6" s="78" t="s">
        <v>11</v>
      </c>
      <c r="AJ6" s="79">
        <v>5</v>
      </c>
      <c r="AK6" s="77">
        <v>9</v>
      </c>
      <c r="AL6" s="78" t="s">
        <v>11</v>
      </c>
      <c r="AM6" s="118">
        <v>4</v>
      </c>
      <c r="AN6" s="89"/>
      <c r="AO6" s="88"/>
      <c r="AP6" s="88"/>
      <c r="AQ6" s="41"/>
      <c r="AR6" s="88"/>
      <c r="AS6" s="88"/>
      <c r="AT6" s="40"/>
      <c r="AU6" s="87"/>
      <c r="AV6" s="87"/>
      <c r="AW6" s="40"/>
      <c r="AX6" s="87"/>
      <c r="AY6" s="87"/>
      <c r="AZ6" s="97"/>
      <c r="BS6" s="12"/>
      <c r="BT6" s="34"/>
      <c r="BU6" s="45"/>
      <c r="BV6" s="45"/>
    </row>
    <row r="7" spans="1:74" s="8" customFormat="1" ht="21.75" customHeight="1">
      <c r="A7" s="192"/>
      <c r="B7" s="256"/>
      <c r="C7" s="243"/>
      <c r="D7" s="223"/>
      <c r="E7" s="201"/>
      <c r="F7" s="201"/>
      <c r="G7" s="201"/>
      <c r="H7" s="189"/>
      <c r="I7" s="189"/>
      <c r="J7" s="229"/>
      <c r="K7" s="231"/>
      <c r="L7" s="231"/>
      <c r="M7" s="211"/>
      <c r="N7" s="212"/>
      <c r="O7" s="214"/>
      <c r="P7" s="218"/>
      <c r="Q7" s="219"/>
      <c r="R7" s="220"/>
      <c r="S7" s="253" t="s">
        <v>47</v>
      </c>
      <c r="T7" s="254"/>
      <c r="U7" s="273"/>
      <c r="V7" s="253" t="s">
        <v>62</v>
      </c>
      <c r="W7" s="254"/>
      <c r="X7" s="273"/>
      <c r="Y7" s="253" t="s">
        <v>55</v>
      </c>
      <c r="Z7" s="254"/>
      <c r="AA7" s="273"/>
      <c r="AB7" s="253" t="s">
        <v>30</v>
      </c>
      <c r="AC7" s="254"/>
      <c r="AD7" s="254"/>
      <c r="AE7" s="195" t="s">
        <v>53</v>
      </c>
      <c r="AF7" s="196"/>
      <c r="AG7" s="199"/>
      <c r="AH7" s="248" t="s">
        <v>67</v>
      </c>
      <c r="AI7" s="240"/>
      <c r="AJ7" s="241"/>
      <c r="AK7" s="195" t="s">
        <v>42</v>
      </c>
      <c r="AL7" s="196"/>
      <c r="AM7" s="197"/>
      <c r="AN7" s="187"/>
      <c r="AO7" s="135"/>
      <c r="AP7" s="135"/>
      <c r="AQ7" s="135"/>
      <c r="AR7" s="135"/>
      <c r="AS7" s="135"/>
      <c r="AT7" s="131"/>
      <c r="AU7" s="131"/>
      <c r="AV7" s="131"/>
      <c r="AW7" s="237"/>
      <c r="AX7" s="238"/>
      <c r="AY7" s="238"/>
      <c r="AZ7" s="97"/>
      <c r="BS7" s="12"/>
      <c r="BT7" s="34"/>
      <c r="BU7" s="45"/>
      <c r="BV7" s="45"/>
    </row>
    <row r="8" spans="1:74" s="8" customFormat="1" ht="21.75" customHeight="1">
      <c r="A8" s="192"/>
      <c r="B8" s="256" t="s">
        <v>16</v>
      </c>
      <c r="C8" s="202">
        <f>(K8*3)+(L8*0)+(M8*1*2)</f>
        <v>10</v>
      </c>
      <c r="D8" s="204">
        <f>K8+L8+(M8*2)</f>
        <v>7</v>
      </c>
      <c r="E8" s="200"/>
      <c r="F8" s="200"/>
      <c r="G8" s="200"/>
      <c r="H8" s="188"/>
      <c r="I8" s="188"/>
      <c r="J8" s="228">
        <f>(K8+L8)+(M8*2)</f>
        <v>7</v>
      </c>
      <c r="K8" s="230">
        <f>IF(P9="○",1)+IF(S9="○",1)+IF(V9="○",1)+IF(Y9="○",1)+IF(AB9="○",1)+IF(AE9="○",1)+IF(AH9="○",1)+IF(AK9="○",1)+IF(AN9="○",1)+IF(AQ9="○",1)+IF(AT9="○",1)+IF(AW9="○",1)</f>
        <v>3</v>
      </c>
      <c r="L8" s="271">
        <f>IF(P9="●",1)+IF(S9="●",1)+IF(V9="●",1)+IF(Y9="●",1)+IF(AB9="●",1)+IF(AE9="●",1)+IF(AH9="●",1)+IF(AK9="●",1)+IF(AN9="●",1)+IF(AQ9="●",1)+IF(AT9="●",1)+IF(AW9="●",1)</f>
        <v>3</v>
      </c>
      <c r="M8" s="210">
        <f>IF(P9="▲",0.5)+IF(S9="▲",0.5)+IF(V9="▲",0.5)+IF(Y9="▲",0.5)+IF(AB9="▲",0.5)+IF(AE9="▲",0.5)+IF(AH9="▲",0.5)+IF(AK9="▲",0.5)+IF(AN9="▲",0.5)+IF(AQ9="▲",0.5)+IF(AT9="▲",0.5)+IF(AW9="▲",0.5)</f>
        <v>0.5</v>
      </c>
      <c r="N8" s="212">
        <f>R8+U8+X8+AA8+AD8+AG8+AJ8+AM8+AP8+AS8+AV8+AY8</f>
        <v>22</v>
      </c>
      <c r="O8" s="213">
        <f>P8+S8+V8+Y8+AB8+AE8+AH8+AK8+AN8+AQ8+AT8+AW8</f>
        <v>19</v>
      </c>
      <c r="P8" s="69">
        <f>U6</f>
        <v>5</v>
      </c>
      <c r="Q8" s="23" t="s">
        <v>11</v>
      </c>
      <c r="R8" s="24">
        <f>S6</f>
        <v>0</v>
      </c>
      <c r="S8" s="215"/>
      <c r="T8" s="216"/>
      <c r="U8" s="217"/>
      <c r="V8" s="48">
        <v>0</v>
      </c>
      <c r="W8" s="49" t="s">
        <v>11</v>
      </c>
      <c r="X8" s="50">
        <v>2</v>
      </c>
      <c r="Y8" s="48">
        <v>0</v>
      </c>
      <c r="Z8" s="49" t="s">
        <v>11</v>
      </c>
      <c r="AA8" s="50">
        <v>10</v>
      </c>
      <c r="AB8" s="48">
        <v>0</v>
      </c>
      <c r="AC8" s="49" t="s">
        <v>11</v>
      </c>
      <c r="AD8" s="49">
        <v>0</v>
      </c>
      <c r="AE8" s="68">
        <v>5</v>
      </c>
      <c r="AF8" s="38" t="s">
        <v>11</v>
      </c>
      <c r="AG8" s="39">
        <v>4</v>
      </c>
      <c r="AH8" s="68">
        <v>5</v>
      </c>
      <c r="AI8" s="38" t="s">
        <v>11</v>
      </c>
      <c r="AJ8" s="39">
        <v>6</v>
      </c>
      <c r="AK8" s="68">
        <v>4</v>
      </c>
      <c r="AL8" s="38" t="s">
        <v>11</v>
      </c>
      <c r="AM8" s="119">
        <v>0</v>
      </c>
      <c r="AN8" s="89"/>
      <c r="AO8" s="88"/>
      <c r="AP8" s="88"/>
      <c r="AQ8" s="41"/>
      <c r="AR8" s="88"/>
      <c r="AS8" s="88"/>
      <c r="AT8" s="40"/>
      <c r="AU8" s="87"/>
      <c r="AV8" s="87"/>
      <c r="AW8" s="40"/>
      <c r="AX8" s="87"/>
      <c r="AY8" s="87"/>
      <c r="AZ8" s="97"/>
      <c r="BS8" s="12"/>
      <c r="BT8" s="34"/>
      <c r="BU8" s="45"/>
      <c r="BV8" s="45"/>
    </row>
    <row r="9" spans="1:74" s="8" customFormat="1" ht="21.75" customHeight="1">
      <c r="A9" s="192"/>
      <c r="B9" s="256"/>
      <c r="C9" s="202"/>
      <c r="D9" s="223"/>
      <c r="E9" s="201"/>
      <c r="F9" s="201"/>
      <c r="G9" s="201"/>
      <c r="H9" s="189"/>
      <c r="I9" s="189"/>
      <c r="J9" s="229"/>
      <c r="K9" s="231"/>
      <c r="L9" s="272"/>
      <c r="M9" s="211"/>
      <c r="N9" s="212"/>
      <c r="O9" s="214"/>
      <c r="P9" s="198" t="str">
        <f>IF(S7="○","●",IF(S7="●","○",IF(S7="▲","▲","")))</f>
        <v>○</v>
      </c>
      <c r="Q9" s="196"/>
      <c r="R9" s="199"/>
      <c r="S9" s="218"/>
      <c r="T9" s="219"/>
      <c r="U9" s="220"/>
      <c r="V9" s="253" t="s">
        <v>67</v>
      </c>
      <c r="W9" s="254"/>
      <c r="X9" s="273"/>
      <c r="Y9" s="253" t="s">
        <v>63</v>
      </c>
      <c r="Z9" s="254"/>
      <c r="AA9" s="273"/>
      <c r="AB9" s="253" t="s">
        <v>65</v>
      </c>
      <c r="AC9" s="254"/>
      <c r="AD9" s="254"/>
      <c r="AE9" s="195" t="s">
        <v>43</v>
      </c>
      <c r="AF9" s="196"/>
      <c r="AG9" s="199"/>
      <c r="AH9" s="195" t="s">
        <v>45</v>
      </c>
      <c r="AI9" s="196"/>
      <c r="AJ9" s="199"/>
      <c r="AK9" s="195" t="s">
        <v>54</v>
      </c>
      <c r="AL9" s="196"/>
      <c r="AM9" s="197"/>
      <c r="AN9" s="279"/>
      <c r="AO9" s="135"/>
      <c r="AP9" s="135"/>
      <c r="AQ9" s="135"/>
      <c r="AR9" s="135"/>
      <c r="AS9" s="135"/>
      <c r="AT9" s="131"/>
      <c r="AU9" s="131"/>
      <c r="AV9" s="131"/>
      <c r="AW9" s="131"/>
      <c r="AX9" s="131"/>
      <c r="AY9" s="131"/>
      <c r="AZ9" s="97"/>
      <c r="BS9" s="12"/>
      <c r="BT9" s="34"/>
      <c r="BU9" s="45"/>
      <c r="BV9" s="45"/>
    </row>
    <row r="10" spans="1:74" s="8" customFormat="1" ht="21" customHeight="1">
      <c r="A10" s="192"/>
      <c r="B10" s="256" t="s">
        <v>17</v>
      </c>
      <c r="C10" s="202">
        <f>(K10*3)+(L10*0)+(M10*-1*2)</f>
        <v>18</v>
      </c>
      <c r="D10" s="204">
        <f>K10+L10+(M10*2)</f>
        <v>7</v>
      </c>
      <c r="E10" s="200"/>
      <c r="F10" s="200"/>
      <c r="G10" s="200"/>
      <c r="H10" s="188"/>
      <c r="I10" s="188"/>
      <c r="J10" s="228">
        <f>(K10+L10)+(M10*2)</f>
        <v>7</v>
      </c>
      <c r="K10" s="230">
        <f>IF(P11="○",1)+IF(S11="○",1)+IF(V11="○",1)+IF(Y11="○",1)+IF(AB11="○",1)+IF(AE11="○",1)+IF(AH11="○",1)+IF(AK11="○",1)+IF(AN11="○",1)+IF(AQ11="○",1)+IF(AT11="○",1)+IF(AW11="○",1)</f>
        <v>6</v>
      </c>
      <c r="L10" s="271">
        <f>IF(P11="●",1)+IF(S11="●",1)+IF(V11="●",1)+IF(Y11="●",1)+IF(AB11="●",1)+IF(AE11="●",1)+IF(AH11="●",1)+IF(AK11="●",1)+IF(AN11="●",1)+IF(AQ11="●",1)+IF(AT11="●",1)+IF(AW11="●",1)</f>
        <v>1</v>
      </c>
      <c r="M10" s="210">
        <f>IF(P11="▲",0.5)+IF(S11="▲",0.5)+IF(V11="▲",0.5)+IF(Y11="▲",0.5)+IF(AB11="▲",0.5)+IF(AE11="▲",0.5)+IF(AH11="▲",0.5)+IF(AK11="▲",0.5)+IF(AN11="▲",0.5)+IF(AQ11="▲",0.5)+IF(AT11="▲",0.5)+IF(AW11="▲",0.5)</f>
        <v>0</v>
      </c>
      <c r="N10" s="212">
        <f>R10+U10+X10+AA10+AD10+AG10+AJ10+AM10+AP10+AS10+AV10+AY10</f>
        <v>17</v>
      </c>
      <c r="O10" s="213">
        <f>P10+S10+V10+Y10+AB10+AE10+AH10+AK10+AN10+AQ10+AT10+AW10</f>
        <v>43</v>
      </c>
      <c r="P10" s="69">
        <f>X6</f>
        <v>11</v>
      </c>
      <c r="Q10" s="23" t="s">
        <v>11</v>
      </c>
      <c r="R10" s="24">
        <f>V6</f>
        <v>1</v>
      </c>
      <c r="S10" s="68">
        <f>X8</f>
        <v>2</v>
      </c>
      <c r="T10" s="23" t="s">
        <v>11</v>
      </c>
      <c r="U10" s="24">
        <f>V8</f>
        <v>0</v>
      </c>
      <c r="V10" s="215"/>
      <c r="W10" s="216"/>
      <c r="X10" s="217"/>
      <c r="Y10" s="48">
        <v>0</v>
      </c>
      <c r="Z10" s="49" t="s">
        <v>11</v>
      </c>
      <c r="AA10" s="50">
        <v>10</v>
      </c>
      <c r="AB10" s="48">
        <v>10</v>
      </c>
      <c r="AC10" s="49" t="s">
        <v>11</v>
      </c>
      <c r="AD10" s="49">
        <v>4</v>
      </c>
      <c r="AE10" s="68">
        <v>2</v>
      </c>
      <c r="AF10" s="38" t="s">
        <v>11</v>
      </c>
      <c r="AG10" s="39">
        <v>0</v>
      </c>
      <c r="AH10" s="68">
        <v>4</v>
      </c>
      <c r="AI10" s="38" t="s">
        <v>11</v>
      </c>
      <c r="AJ10" s="39">
        <v>1</v>
      </c>
      <c r="AK10" s="68">
        <v>14</v>
      </c>
      <c r="AL10" s="38" t="s">
        <v>11</v>
      </c>
      <c r="AM10" s="119">
        <v>1</v>
      </c>
      <c r="AN10" s="89"/>
      <c r="AO10" s="88"/>
      <c r="AP10" s="88"/>
      <c r="AQ10" s="41"/>
      <c r="AR10" s="88"/>
      <c r="AS10" s="88"/>
      <c r="AT10" s="40"/>
      <c r="AU10" s="87"/>
      <c r="AV10" s="87"/>
      <c r="AW10" s="40"/>
      <c r="AX10" s="87"/>
      <c r="AY10" s="87"/>
      <c r="AZ10" s="97"/>
      <c r="BS10" s="12"/>
      <c r="BT10" s="59"/>
      <c r="BU10" s="45"/>
      <c r="BV10" s="45"/>
    </row>
    <row r="11" spans="1:74" s="8" customFormat="1" ht="21" customHeight="1">
      <c r="A11" s="192"/>
      <c r="B11" s="256"/>
      <c r="C11" s="202"/>
      <c r="D11" s="223"/>
      <c r="E11" s="201"/>
      <c r="F11" s="201"/>
      <c r="G11" s="201"/>
      <c r="H11" s="189"/>
      <c r="I11" s="189"/>
      <c r="J11" s="229"/>
      <c r="K11" s="231"/>
      <c r="L11" s="272"/>
      <c r="M11" s="211"/>
      <c r="N11" s="212"/>
      <c r="O11" s="214"/>
      <c r="P11" s="198" t="str">
        <f>IF(V7="○","●",IF(V7="●","○",IF(V7="▲","▲","")))</f>
        <v>○</v>
      </c>
      <c r="Q11" s="196"/>
      <c r="R11" s="199"/>
      <c r="S11" s="198" t="str">
        <f>IF(V9="○","●",IF(V9="●","○",IF(V9="▲","▲","")))</f>
        <v>○</v>
      </c>
      <c r="T11" s="196"/>
      <c r="U11" s="199"/>
      <c r="V11" s="218"/>
      <c r="W11" s="219"/>
      <c r="X11" s="220"/>
      <c r="Y11" s="253" t="s">
        <v>36</v>
      </c>
      <c r="Z11" s="254"/>
      <c r="AA11" s="273"/>
      <c r="AB11" s="294" t="s">
        <v>40</v>
      </c>
      <c r="AC11" s="295"/>
      <c r="AD11" s="295"/>
      <c r="AE11" s="195" t="s">
        <v>31</v>
      </c>
      <c r="AF11" s="196"/>
      <c r="AG11" s="199"/>
      <c r="AH11" s="195" t="s">
        <v>43</v>
      </c>
      <c r="AI11" s="196"/>
      <c r="AJ11" s="199"/>
      <c r="AK11" s="195" t="s">
        <v>66</v>
      </c>
      <c r="AL11" s="196"/>
      <c r="AM11" s="197"/>
      <c r="AN11" s="279"/>
      <c r="AO11" s="135"/>
      <c r="AP11" s="135"/>
      <c r="AQ11" s="235"/>
      <c r="AR11" s="236"/>
      <c r="AS11" s="236"/>
      <c r="AT11" s="131"/>
      <c r="AU11" s="131"/>
      <c r="AV11" s="131"/>
      <c r="AW11" s="131"/>
      <c r="AX11" s="131"/>
      <c r="AY11" s="131"/>
      <c r="AZ11" s="97"/>
      <c r="BS11" s="12"/>
      <c r="BT11" s="58"/>
      <c r="BU11" s="45"/>
      <c r="BV11" s="45"/>
    </row>
    <row r="12" spans="1:74" s="8" customFormat="1" ht="21" customHeight="1">
      <c r="A12" s="192"/>
      <c r="B12" s="256" t="s">
        <v>18</v>
      </c>
      <c r="C12" s="202">
        <f>(K12*3)+(L12*0)+(M12*-1*2)</f>
        <v>21</v>
      </c>
      <c r="D12" s="204">
        <f>K12+L12+(M12*2)</f>
        <v>7</v>
      </c>
      <c r="E12" s="200"/>
      <c r="F12" s="200"/>
      <c r="G12" s="200"/>
      <c r="H12" s="188"/>
      <c r="I12" s="188"/>
      <c r="J12" s="228">
        <f>(K12+L12)++(M12*2)</f>
        <v>7</v>
      </c>
      <c r="K12" s="230">
        <f>IF(P13="○",1)+IF(S13="○",1)+IF(V13="○",1)+IF(Y13="○",1)+IF(AB13="○",1)+IF(AE13="○",1)+IF(AH13="○",1)+IF(AK13="○",1)+IF(AN13="○",1)+IF(AQ13="○",1)+IF(AT13="○",1)+IF(AW13="○",1)</f>
        <v>7</v>
      </c>
      <c r="L12" s="271">
        <f>IF(P13="●",1)+IF(S13="●",1)+IF(V13="●",1)+IF(Y13="●",1)+IF(AB13="●",1)+IF(AE13="●",1)+IF(AH13="●",1)+IF(AK13="●",1)+IF(AN13="●",1)+IF(AQ13="●",1)+IF(AT13="●",1)+IF(AW13="●",1)</f>
        <v>0</v>
      </c>
      <c r="M12" s="210">
        <f>IF(P13="▲",0.5)+IF(S13="▲",0.5)+IF(V13="▲",0.5)+IF(Y13="▲",0.5)+IF(AB13="▲",0.5)+IF(AE13="▲",0.5)+IF(AH13="▲",0.5)+IF(AK13="▲",0.5)+IF(AN13="▲",0.5)+IF(AQ13="▲",0.5)+IF(AT13="▲",0.5)+IF(AW13="▲",0.5)</f>
        <v>0</v>
      </c>
      <c r="N12" s="212">
        <f>R12+U12+X12+AA12+AD12+AG12+AJ12+AM12+AP12+AS12+AV12+AY12</f>
        <v>7</v>
      </c>
      <c r="O12" s="213">
        <f>P12+S12+V12+Y12+AB12+AE12+AH12+AK12+AN12+AQ12+AT12+AW12</f>
        <v>60</v>
      </c>
      <c r="P12" s="69">
        <f>AA6</f>
        <v>6</v>
      </c>
      <c r="Q12" s="23" t="s">
        <v>11</v>
      </c>
      <c r="R12" s="24">
        <f>Y6</f>
        <v>0</v>
      </c>
      <c r="S12" s="68">
        <f>AA8</f>
        <v>10</v>
      </c>
      <c r="T12" s="23" t="s">
        <v>11</v>
      </c>
      <c r="U12" s="24">
        <f>Y8</f>
        <v>0</v>
      </c>
      <c r="V12" s="68">
        <f>AA10</f>
        <v>10</v>
      </c>
      <c r="W12" s="23" t="s">
        <v>11</v>
      </c>
      <c r="X12" s="24">
        <f>Y10</f>
        <v>0</v>
      </c>
      <c r="Y12" s="215"/>
      <c r="Z12" s="216"/>
      <c r="AA12" s="217"/>
      <c r="AB12" s="68">
        <v>5</v>
      </c>
      <c r="AC12" s="38" t="s">
        <v>11</v>
      </c>
      <c r="AD12" s="39">
        <v>4</v>
      </c>
      <c r="AE12" s="68">
        <v>11</v>
      </c>
      <c r="AF12" s="38" t="s">
        <v>11</v>
      </c>
      <c r="AG12" s="39">
        <v>0</v>
      </c>
      <c r="AH12" s="68">
        <v>8</v>
      </c>
      <c r="AI12" s="38" t="s">
        <v>11</v>
      </c>
      <c r="AJ12" s="39">
        <v>3</v>
      </c>
      <c r="AK12" s="68">
        <v>10</v>
      </c>
      <c r="AL12" s="38" t="s">
        <v>11</v>
      </c>
      <c r="AM12" s="119">
        <v>0</v>
      </c>
      <c r="AN12" s="89"/>
      <c r="AO12" s="88"/>
      <c r="AP12" s="88"/>
      <c r="AQ12" s="41"/>
      <c r="AR12" s="88"/>
      <c r="AS12" s="88"/>
      <c r="AT12" s="40"/>
      <c r="AU12" s="87"/>
      <c r="AV12" s="87"/>
      <c r="AW12" s="40"/>
      <c r="AX12" s="87"/>
      <c r="AY12" s="87"/>
      <c r="AZ12" s="97"/>
      <c r="BS12" s="12"/>
      <c r="BT12" s="60"/>
      <c r="BU12" s="45"/>
      <c r="BV12" s="45"/>
    </row>
    <row r="13" spans="1:74" s="8" customFormat="1" ht="21.75" customHeight="1">
      <c r="A13" s="192"/>
      <c r="B13" s="256"/>
      <c r="C13" s="202"/>
      <c r="D13" s="223"/>
      <c r="E13" s="201"/>
      <c r="F13" s="201"/>
      <c r="G13" s="201"/>
      <c r="H13" s="189"/>
      <c r="I13" s="189"/>
      <c r="J13" s="229"/>
      <c r="K13" s="231"/>
      <c r="L13" s="272"/>
      <c r="M13" s="211"/>
      <c r="N13" s="212"/>
      <c r="O13" s="214"/>
      <c r="P13" s="198" t="str">
        <f>IF(Y7="○","●",IF(Y7="●","○",IF(Y7="▲","▲","")))</f>
        <v>○</v>
      </c>
      <c r="Q13" s="196"/>
      <c r="R13" s="199"/>
      <c r="S13" s="198" t="str">
        <f>IF(Y9="○","●",IF(Y9="●","○",IF(Y9="▲","▲","")))</f>
        <v>○</v>
      </c>
      <c r="T13" s="196"/>
      <c r="U13" s="199"/>
      <c r="V13" s="198" t="str">
        <f>IF(Y11="○","●",IF(Y11="●","○",IF(Y11="▲","▲","")))</f>
        <v>○</v>
      </c>
      <c r="W13" s="196"/>
      <c r="X13" s="199"/>
      <c r="Y13" s="218"/>
      <c r="Z13" s="219"/>
      <c r="AA13" s="220"/>
      <c r="AB13" s="195" t="s">
        <v>43</v>
      </c>
      <c r="AC13" s="196"/>
      <c r="AD13" s="199"/>
      <c r="AE13" s="198" t="s">
        <v>61</v>
      </c>
      <c r="AF13" s="196"/>
      <c r="AG13" s="199"/>
      <c r="AH13" s="195" t="s">
        <v>31</v>
      </c>
      <c r="AI13" s="280"/>
      <c r="AJ13" s="281"/>
      <c r="AK13" s="248" t="s">
        <v>48</v>
      </c>
      <c r="AL13" s="282"/>
      <c r="AM13" s="283"/>
      <c r="AN13" s="187"/>
      <c r="AO13" s="135"/>
      <c r="AP13" s="135"/>
      <c r="AQ13" s="135"/>
      <c r="AR13" s="135"/>
      <c r="AS13" s="135"/>
      <c r="AT13" s="131"/>
      <c r="AU13" s="131"/>
      <c r="AV13" s="131"/>
      <c r="AW13" s="131"/>
      <c r="AX13" s="131"/>
      <c r="AY13" s="131"/>
      <c r="AZ13" s="97"/>
      <c r="BS13" s="12"/>
      <c r="BT13" s="34"/>
      <c r="BU13" s="45"/>
      <c r="BV13" s="45"/>
    </row>
    <row r="14" spans="1:74" s="8" customFormat="1" ht="21.75" customHeight="1">
      <c r="A14" s="192"/>
      <c r="B14" s="256" t="s">
        <v>19</v>
      </c>
      <c r="C14" s="202">
        <f>(K14*3)+(L14*0)+(M14*1*2)</f>
        <v>10</v>
      </c>
      <c r="D14" s="204">
        <f>K14+L14+(M14*2)</f>
        <v>7</v>
      </c>
      <c r="E14" s="200"/>
      <c r="F14" s="200"/>
      <c r="G14" s="200"/>
      <c r="H14" s="188"/>
      <c r="I14" s="188"/>
      <c r="J14" s="228">
        <f>(K14+L14)+(M14*2)</f>
        <v>7</v>
      </c>
      <c r="K14" s="230">
        <f>IF(P15="○",1)+IF(S15="○",1)+IF(V15="○",1)+IF(Y15="○",1)+IF(AB15="○",1)+IF(AE15="○",1)+IF(AH15="○",1)+IF(AK15="○",1)+IF(AN15="○",1)+IF(AQ15="○",1)+IF(AT15="○",1)+IF(AW15="○",1)</f>
        <v>3</v>
      </c>
      <c r="L14" s="271">
        <f>IF(P15="●",1)+IF(S15="●",1)+IF(V15="●",1)+IF(Y15="●",1)+IF(AB15="●",1)+IF(AE15="●",1)+IF(AH15="●",1)+IF(AK15="●",1)+IF(AN15="●",1)+IF(AQ15="●",1)+IF(AT15="●",1)+IF(AW15="●",1)</f>
        <v>3</v>
      </c>
      <c r="M14" s="210">
        <f>IF(P15="▲",0.5)+IF(S15="▲",0.5)+IF(V15="▲",0.5)+IF(Y15="▲",0.5)+IF(AB15="▲",0.5)+IF(AE15="▲",0.5)+IF(AH15="▲",0.5)+IF(AK15="▲",0.5)+IF(AN15="▲",0.5)+IF(AQ15="▲",0.5)+IF(AT15="▲",0.5)+IF(AW15="▲",0.5)</f>
        <v>0.5</v>
      </c>
      <c r="N14" s="212">
        <f>R14+U14+X14+AA14+AD14+AG14+AJ14+AM14+AP14+AS14+AV14+AY14</f>
        <v>24</v>
      </c>
      <c r="O14" s="213">
        <f>P14+S14+V14+Y14+AB14+AE14+AH14+AK14+AN14+AQ14+AT14+AW14</f>
        <v>31</v>
      </c>
      <c r="P14" s="69">
        <f>AD6</f>
        <v>7</v>
      </c>
      <c r="Q14" s="23" t="s">
        <v>11</v>
      </c>
      <c r="R14" s="24">
        <f>AB6</f>
        <v>0</v>
      </c>
      <c r="S14" s="68">
        <f>AD8</f>
        <v>0</v>
      </c>
      <c r="T14" s="23" t="s">
        <v>11</v>
      </c>
      <c r="U14" s="24">
        <f>AB8</f>
        <v>0</v>
      </c>
      <c r="V14" s="68">
        <f>AD10</f>
        <v>4</v>
      </c>
      <c r="W14" s="23" t="s">
        <v>11</v>
      </c>
      <c r="X14" s="24">
        <f>AB10</f>
        <v>10</v>
      </c>
      <c r="Y14" s="68">
        <f>AD12</f>
        <v>4</v>
      </c>
      <c r="Z14" s="23" t="s">
        <v>11</v>
      </c>
      <c r="AA14" s="24">
        <f>AB12</f>
        <v>5</v>
      </c>
      <c r="AB14" s="215"/>
      <c r="AC14" s="216"/>
      <c r="AD14" s="217"/>
      <c r="AE14" s="68">
        <v>8</v>
      </c>
      <c r="AF14" s="38" t="s">
        <v>11</v>
      </c>
      <c r="AG14" s="39">
        <v>3</v>
      </c>
      <c r="AH14" s="68">
        <v>3</v>
      </c>
      <c r="AI14" s="38" t="s">
        <v>11</v>
      </c>
      <c r="AJ14" s="39">
        <v>6</v>
      </c>
      <c r="AK14" s="68">
        <v>5</v>
      </c>
      <c r="AL14" s="38" t="s">
        <v>11</v>
      </c>
      <c r="AM14" s="119">
        <v>0</v>
      </c>
      <c r="AN14" s="89"/>
      <c r="AO14" s="88"/>
      <c r="AP14" s="88"/>
      <c r="AQ14" s="41"/>
      <c r="AR14" s="88"/>
      <c r="AS14" s="88"/>
      <c r="AT14" s="40"/>
      <c r="AU14" s="87"/>
      <c r="AV14" s="87"/>
      <c r="AW14" s="40"/>
      <c r="AX14" s="87"/>
      <c r="AY14" s="87"/>
      <c r="AZ14" s="97"/>
      <c r="BS14" s="12"/>
      <c r="BT14" s="58"/>
      <c r="BU14" s="45"/>
      <c r="BV14" s="45"/>
    </row>
    <row r="15" spans="1:74" s="8" customFormat="1" ht="21.75" customHeight="1">
      <c r="A15" s="192"/>
      <c r="B15" s="193"/>
      <c r="C15" s="202"/>
      <c r="D15" s="284"/>
      <c r="E15" s="285"/>
      <c r="F15" s="285"/>
      <c r="G15" s="285"/>
      <c r="H15" s="286"/>
      <c r="I15" s="286"/>
      <c r="J15" s="287"/>
      <c r="K15" s="288"/>
      <c r="L15" s="288"/>
      <c r="M15" s="289"/>
      <c r="N15" s="213"/>
      <c r="O15" s="290"/>
      <c r="P15" s="274" t="str">
        <f>IF(AB7="○","●",IF(AB7="●","○",IF(AB7="▲","▲","")))</f>
        <v>○</v>
      </c>
      <c r="Q15" s="275"/>
      <c r="R15" s="276"/>
      <c r="S15" s="274" t="str">
        <f>IF(AB9="○","●",IF(AB9="●","○",IF(AB9="▲","▲","")))</f>
        <v>▲</v>
      </c>
      <c r="T15" s="275"/>
      <c r="U15" s="276"/>
      <c r="V15" s="274" t="str">
        <f>IF(AB11="○","●",IF(AB11="●","○",IF(AB11="▲","▲","")))</f>
        <v>●</v>
      </c>
      <c r="W15" s="275"/>
      <c r="X15" s="276"/>
      <c r="Y15" s="274" t="str">
        <f>IF(AB13="○","●",IF(AB13="●","○",IF(AB13="▲","▲","")))</f>
        <v>●</v>
      </c>
      <c r="Z15" s="275"/>
      <c r="AA15" s="276"/>
      <c r="AB15" s="291"/>
      <c r="AC15" s="292"/>
      <c r="AD15" s="293"/>
      <c r="AE15" s="277" t="s">
        <v>52</v>
      </c>
      <c r="AF15" s="275"/>
      <c r="AG15" s="276"/>
      <c r="AH15" s="274" t="s">
        <v>56</v>
      </c>
      <c r="AI15" s="275"/>
      <c r="AJ15" s="276"/>
      <c r="AK15" s="274" t="s">
        <v>60</v>
      </c>
      <c r="AL15" s="275"/>
      <c r="AM15" s="278"/>
      <c r="AN15" s="279"/>
      <c r="AO15" s="135"/>
      <c r="AP15" s="135"/>
      <c r="AQ15" s="135"/>
      <c r="AR15" s="135"/>
      <c r="AS15" s="135"/>
      <c r="AT15" s="131"/>
      <c r="AU15" s="131"/>
      <c r="AV15" s="131"/>
      <c r="AW15" s="131"/>
      <c r="AX15" s="131"/>
      <c r="AY15" s="131"/>
      <c r="AZ15" s="97"/>
      <c r="BS15" s="12"/>
      <c r="BT15" s="60"/>
      <c r="BU15" s="45"/>
      <c r="BV15" s="45"/>
    </row>
    <row r="16" spans="1:74" s="8" customFormat="1" ht="21.75" customHeight="1">
      <c r="A16" s="192"/>
      <c r="B16" s="256" t="s">
        <v>20</v>
      </c>
      <c r="C16" s="202">
        <f>(K16*3)+(L16*0)+(M16*-1*2)</f>
        <v>6</v>
      </c>
      <c r="D16" s="204">
        <f>K16+L16+(M16*2)</f>
        <v>7</v>
      </c>
      <c r="E16" s="200"/>
      <c r="F16" s="200"/>
      <c r="G16" s="200"/>
      <c r="H16" s="188"/>
      <c r="I16" s="188"/>
      <c r="J16" s="228">
        <f>(K16+L16)++(M16*2)</f>
        <v>7</v>
      </c>
      <c r="K16" s="230">
        <f>IF(P17="○",1)+IF(S17="○",1)+IF(V17="○",1)+IF(Y17="○",1)+IF(AB17="○",1)+IF(AE17="○",1)+IF(AH17="○",1)+IF(AK17="○",1)+IF(AN17="○",1)+IF(AQ17="○",1)+IF(AT17="○",1)+IF(AW17="○",1)</f>
        <v>2</v>
      </c>
      <c r="L16" s="271">
        <f>IF(P17="●",1)+IF(S17="●",1)+IF(V17="●",1)+IF(Y17="●",1)+IF(AB17="●",1)+IF(AE17="●",1)+IF(AH17="●",1)+IF(AK17="●",1)+IF(AN17="●",1)+IF(AQ17="●",1)+IF(AT17="●",1)+IF(AW17="●",1)</f>
        <v>5</v>
      </c>
      <c r="M16" s="210">
        <f>IF(P17="▲",0.5)+IF(S17="▲",0.5)+IF(V17="▲",0.5)+IF(Y17="▲",0.5)+IF(AB17="▲",0.5)+IF(AE17="▲",0.5)+IF(AH17="▲",0.5)+IF(AK17="▲",0.5)+IF(AN17="▲",0.5)+IF(AQ17="▲",0.5)+IF(AT17="▲",0.5)+IF(AW17="▲",0.5)</f>
        <v>0</v>
      </c>
      <c r="N16" s="212">
        <f>R16+U16+X16+AA16+AD16+AG16+AJ16+AM16+AP16+AS16+AV16+AY16</f>
        <v>32</v>
      </c>
      <c r="O16" s="213">
        <f>P16+S16+V16+Y16+AB16+AE16+AH16+AK16+AN16+AQ16+AT16+AW16</f>
        <v>18</v>
      </c>
      <c r="P16" s="69">
        <f>AG6</f>
        <v>8</v>
      </c>
      <c r="Q16" s="23" t="s">
        <v>11</v>
      </c>
      <c r="R16" s="24">
        <f>AE6</f>
        <v>3</v>
      </c>
      <c r="S16" s="68">
        <f>AG8</f>
        <v>4</v>
      </c>
      <c r="T16" s="23" t="s">
        <v>11</v>
      </c>
      <c r="U16" s="24">
        <f>AE8</f>
        <v>5</v>
      </c>
      <c r="V16" s="68">
        <f>AG10</f>
        <v>0</v>
      </c>
      <c r="W16" s="23" t="s">
        <v>11</v>
      </c>
      <c r="X16" s="24">
        <f>AE10</f>
        <v>2</v>
      </c>
      <c r="Y16" s="68">
        <f>AG12</f>
        <v>0</v>
      </c>
      <c r="Z16" s="23" t="s">
        <v>11</v>
      </c>
      <c r="AA16" s="24">
        <f>AE12</f>
        <v>11</v>
      </c>
      <c r="AB16" s="68">
        <f>AG14</f>
        <v>3</v>
      </c>
      <c r="AC16" s="23" t="s">
        <v>11</v>
      </c>
      <c r="AD16" s="24">
        <f>AE14</f>
        <v>8</v>
      </c>
      <c r="AE16" s="215"/>
      <c r="AF16" s="216"/>
      <c r="AG16" s="217"/>
      <c r="AH16" s="48">
        <v>0</v>
      </c>
      <c r="AI16" s="49" t="s">
        <v>11</v>
      </c>
      <c r="AJ16" s="50">
        <v>2</v>
      </c>
      <c r="AK16" s="48">
        <v>3</v>
      </c>
      <c r="AL16" s="49" t="s">
        <v>11</v>
      </c>
      <c r="AM16" s="120">
        <v>1</v>
      </c>
      <c r="AN16" s="98"/>
      <c r="AO16" s="99"/>
      <c r="AP16" s="99"/>
      <c r="AQ16" s="41"/>
      <c r="AR16" s="88"/>
      <c r="AS16" s="88"/>
      <c r="AT16" s="40"/>
      <c r="AU16" s="87"/>
      <c r="AV16" s="87"/>
      <c r="AW16" s="40"/>
      <c r="AX16" s="87"/>
      <c r="AY16" s="87"/>
      <c r="AZ16" s="97"/>
      <c r="BS16" s="12"/>
      <c r="BT16" s="34"/>
      <c r="BU16" s="45"/>
      <c r="BV16" s="45"/>
    </row>
    <row r="17" spans="1:74" s="8" customFormat="1" ht="21.75" customHeight="1">
      <c r="A17" s="192"/>
      <c r="B17" s="256"/>
      <c r="C17" s="202"/>
      <c r="D17" s="223"/>
      <c r="E17" s="201"/>
      <c r="F17" s="201"/>
      <c r="G17" s="201"/>
      <c r="H17" s="189"/>
      <c r="I17" s="189"/>
      <c r="J17" s="229"/>
      <c r="K17" s="231"/>
      <c r="L17" s="272"/>
      <c r="M17" s="211"/>
      <c r="N17" s="212"/>
      <c r="O17" s="214"/>
      <c r="P17" s="198" t="str">
        <f>IF(AE7="○","●",IF(AE7="●","○",IF(AE7="▲","▲","")))</f>
        <v>○</v>
      </c>
      <c r="Q17" s="196"/>
      <c r="R17" s="199"/>
      <c r="S17" s="198" t="str">
        <f>IF(AE9="○","●",IF(AE9="●","○",IF(AE9="▲","▲","")))</f>
        <v>●</v>
      </c>
      <c r="T17" s="196"/>
      <c r="U17" s="199"/>
      <c r="V17" s="198" t="str">
        <f>IF(AE11="○","●",IF(AE11="●","○",IF(AE11="▲","▲","")))</f>
        <v>●</v>
      </c>
      <c r="W17" s="196"/>
      <c r="X17" s="199"/>
      <c r="Y17" s="198" t="str">
        <f>IF(AE13="○","●",IF(AE13="●","○",IF(AE13="▲","▲","")))</f>
        <v>●</v>
      </c>
      <c r="Z17" s="196"/>
      <c r="AA17" s="199"/>
      <c r="AB17" s="198" t="str">
        <f>IF(AE15="○","●",IF(AE15="●","○",IF(AE15="▲","▲","")))</f>
        <v>●</v>
      </c>
      <c r="AC17" s="196"/>
      <c r="AD17" s="199"/>
      <c r="AE17" s="218"/>
      <c r="AF17" s="219"/>
      <c r="AG17" s="220"/>
      <c r="AH17" s="253" t="s">
        <v>63</v>
      </c>
      <c r="AI17" s="254"/>
      <c r="AJ17" s="273"/>
      <c r="AK17" s="253" t="s">
        <v>71</v>
      </c>
      <c r="AL17" s="254"/>
      <c r="AM17" s="255"/>
      <c r="AN17" s="251"/>
      <c r="AO17" s="252"/>
      <c r="AP17" s="252"/>
      <c r="AQ17" s="135"/>
      <c r="AR17" s="135"/>
      <c r="AS17" s="135"/>
      <c r="AT17" s="131"/>
      <c r="AU17" s="131"/>
      <c r="AV17" s="131"/>
      <c r="AW17" s="131"/>
      <c r="AX17" s="131"/>
      <c r="AY17" s="131"/>
      <c r="AZ17" s="97"/>
      <c r="BS17" s="12"/>
      <c r="BT17" s="34"/>
      <c r="BU17" s="45"/>
      <c r="BV17" s="45"/>
    </row>
    <row r="18" spans="1:74" s="13" customFormat="1" ht="21.75" customHeight="1">
      <c r="A18" s="192"/>
      <c r="B18" s="256" t="s">
        <v>21</v>
      </c>
      <c r="C18" s="202">
        <f>(K18*3)+(L18*0)+(M18*-1*2)</f>
        <v>15</v>
      </c>
      <c r="D18" s="204">
        <f>K18+L18+(M18*2)</f>
        <v>7</v>
      </c>
      <c r="E18" s="206"/>
      <c r="F18" s="206"/>
      <c r="G18" s="206"/>
      <c r="H18" s="208"/>
      <c r="I18" s="208"/>
      <c r="J18" s="226">
        <f>(K18+L18)++(M18*2)</f>
        <v>7</v>
      </c>
      <c r="K18" s="181">
        <f>IF(P19="○",1)+IF(S19="○",1)+IF(V19="○",1)+IF(Y19="○",1)+IF(AB19="○",1)+IF(AE19="○",1)+IF(AH19="○",1)+IF(AK19="○",1)+IF(AN19="○",1)+IF(AQ19="○",1)+IF(AT19="○",1)+IF(AW19="○",1)</f>
        <v>5</v>
      </c>
      <c r="L18" s="258">
        <f>IF(P19="●",1)+IF(S19="●",1)+IF(V19="●",1)+IF(Y19="●",1)+IF(AB19="●",1)+IF(AE19="●",1)+IF(AH19="●",1)+IF(AK19="●",1)+IF(AN19="●",1)+IF(AQ19="●",1)+IF(AT19="●",1)+IF(AW19="●",1)</f>
        <v>2</v>
      </c>
      <c r="M18" s="183">
        <f>IF(P19="▲",0.5)+IF(S19="▲",0.5)+IF(V19="▲",0.5)+IF(Y19="▲",0.5)+IF(AB19="▲",0.5)+IF(AE19="▲",0.5)+IF(AH19="▲",0.5)+IF(AK19="▲",0.5)+IF(AN19="▲",0.5)+IF(AQ19="▲",0.5)+IF(AT19="▲",0.5)+IF(AW19="▲",0.5)</f>
        <v>0</v>
      </c>
      <c r="N18" s="185">
        <f>R18+U18+X18+AA18+AD18+AG18+AJ18+AM18+AP18+AS18+AV18+AY18</f>
        <v>24</v>
      </c>
      <c r="O18" s="161">
        <f>P18+S18+V18+Y18+AB18+AE18+AH18+AK18+AN18+AQ18+AT18+AW18</f>
        <v>31</v>
      </c>
      <c r="P18" s="70">
        <f>AJ6</f>
        <v>5</v>
      </c>
      <c r="Q18" s="27" t="s">
        <v>11</v>
      </c>
      <c r="R18" s="28">
        <f>AH6</f>
        <v>4</v>
      </c>
      <c r="S18" s="71">
        <f>AJ8</f>
        <v>6</v>
      </c>
      <c r="T18" s="27" t="s">
        <v>11</v>
      </c>
      <c r="U18" s="28">
        <f>AH8</f>
        <v>5</v>
      </c>
      <c r="V18" s="71">
        <f>AJ10</f>
        <v>1</v>
      </c>
      <c r="W18" s="27" t="s">
        <v>11</v>
      </c>
      <c r="X18" s="28">
        <f>AH10</f>
        <v>4</v>
      </c>
      <c r="Y18" s="71">
        <f>AJ12</f>
        <v>3</v>
      </c>
      <c r="Z18" s="27" t="s">
        <v>11</v>
      </c>
      <c r="AA18" s="28">
        <f>AH12</f>
        <v>8</v>
      </c>
      <c r="AB18" s="71">
        <f>AJ14</f>
        <v>6</v>
      </c>
      <c r="AC18" s="27" t="s">
        <v>11</v>
      </c>
      <c r="AD18" s="28">
        <f>AH14</f>
        <v>3</v>
      </c>
      <c r="AE18" s="71">
        <f>AJ16</f>
        <v>2</v>
      </c>
      <c r="AF18" s="27" t="s">
        <v>11</v>
      </c>
      <c r="AG18" s="28">
        <f>AH16</f>
        <v>0</v>
      </c>
      <c r="AH18" s="163"/>
      <c r="AI18" s="164"/>
      <c r="AJ18" s="267"/>
      <c r="AK18" s="48">
        <v>8</v>
      </c>
      <c r="AL18" s="49" t="s">
        <v>11</v>
      </c>
      <c r="AM18" s="120">
        <v>0</v>
      </c>
      <c r="AN18" s="98"/>
      <c r="AO18" s="99"/>
      <c r="AP18" s="99"/>
      <c r="AQ18" s="41"/>
      <c r="AR18" s="88"/>
      <c r="AS18" s="88"/>
      <c r="AT18" s="40"/>
      <c r="AU18" s="87"/>
      <c r="AV18" s="87"/>
      <c r="AW18" s="40"/>
      <c r="AX18" s="87"/>
      <c r="AY18" s="87"/>
      <c r="AZ18" s="97"/>
      <c r="BQ18" s="8"/>
      <c r="BR18" s="8"/>
      <c r="BS18" s="12"/>
      <c r="BT18" s="34"/>
      <c r="BU18" s="45"/>
      <c r="BV18" s="45"/>
    </row>
    <row r="19" spans="1:74" s="13" customFormat="1" ht="21.75" customHeight="1">
      <c r="A19" s="192"/>
      <c r="B19" s="256"/>
      <c r="C19" s="202"/>
      <c r="D19" s="223"/>
      <c r="E19" s="260"/>
      <c r="F19" s="260"/>
      <c r="G19" s="260"/>
      <c r="H19" s="261"/>
      <c r="I19" s="261"/>
      <c r="J19" s="262"/>
      <c r="K19" s="263"/>
      <c r="L19" s="264"/>
      <c r="M19" s="265"/>
      <c r="N19" s="185"/>
      <c r="O19" s="266"/>
      <c r="P19" s="239" t="str">
        <f>IF(AH7="○","●",IF(AH7="●","○",IF(AH7="▲","▲","")))</f>
        <v>○</v>
      </c>
      <c r="Q19" s="240"/>
      <c r="R19" s="241"/>
      <c r="S19" s="239" t="str">
        <f>IF(AH9="○","●",IF(AH9="●","○",IF(AH9="▲","▲","")))</f>
        <v>○</v>
      </c>
      <c r="T19" s="240"/>
      <c r="U19" s="241"/>
      <c r="V19" s="239" t="str">
        <f>IF(AH11="○","●",IF(AH11="●","○",IF(AH11="▲","▲","")))</f>
        <v>●</v>
      </c>
      <c r="W19" s="240"/>
      <c r="X19" s="241"/>
      <c r="Y19" s="239" t="str">
        <f>IF(AH13="○","●",IF(AH13="●","○",IF(AH13="▲","▲","")))</f>
        <v>●</v>
      </c>
      <c r="Z19" s="240"/>
      <c r="AA19" s="241"/>
      <c r="AB19" s="239" t="str">
        <f>IF(AH15="○","●",IF(AH15="●","○",IF(AH15="▲","▲","")))</f>
        <v>○</v>
      </c>
      <c r="AC19" s="240"/>
      <c r="AD19" s="241"/>
      <c r="AE19" s="239" t="str">
        <f>IF(AH17="○","●",IF(AH17="●","○",IF(AH17="▲","▲","")))</f>
        <v>○</v>
      </c>
      <c r="AF19" s="240"/>
      <c r="AG19" s="241"/>
      <c r="AH19" s="268"/>
      <c r="AI19" s="269"/>
      <c r="AJ19" s="270"/>
      <c r="AK19" s="253" t="s">
        <v>37</v>
      </c>
      <c r="AL19" s="254"/>
      <c r="AM19" s="255"/>
      <c r="AN19" s="251"/>
      <c r="AO19" s="252"/>
      <c r="AP19" s="252"/>
      <c r="AQ19" s="135"/>
      <c r="AR19" s="135"/>
      <c r="AS19" s="135"/>
      <c r="AT19" s="131"/>
      <c r="AU19" s="131"/>
      <c r="AV19" s="131"/>
      <c r="AW19" s="131"/>
      <c r="AX19" s="131"/>
      <c r="AY19" s="131"/>
      <c r="AZ19" s="97"/>
      <c r="BQ19" s="8"/>
      <c r="BR19" s="8"/>
      <c r="BS19" s="12"/>
      <c r="BT19" s="34"/>
      <c r="BU19" s="45"/>
      <c r="BV19" s="45"/>
    </row>
    <row r="20" spans="1:74" s="13" customFormat="1" ht="21.75" customHeight="1">
      <c r="A20" s="192"/>
      <c r="B20" s="256" t="s">
        <v>22</v>
      </c>
      <c r="C20" s="202">
        <f>(K20*3)+(L20*0)+(M20*-1*2)</f>
        <v>0</v>
      </c>
      <c r="D20" s="204">
        <f>K20+L20+(M20*2)</f>
        <v>7</v>
      </c>
      <c r="E20" s="206"/>
      <c r="F20" s="206"/>
      <c r="G20" s="206"/>
      <c r="H20" s="208"/>
      <c r="I20" s="208"/>
      <c r="J20" s="226">
        <f>(K20+L20)+(M20*2)</f>
        <v>7</v>
      </c>
      <c r="K20" s="181">
        <f>IF(P21="○",1)+IF(S21="○",1)+IF(V21="○",1)+IF(Y21="○",1)+IF(AB21="○",1)+IF(AE21="○",1)+IF(AH21="○",1)+IF(AK21="○",1)+IF(AN21="○",1)+IF(AQ21="○",1)+IF(AT21="○",1)+IF(AW21="○",1)</f>
        <v>0</v>
      </c>
      <c r="L20" s="258">
        <f>IF(P21="●",1)+IF(S21="●",1)+IF(V21="●",1)+IF(Y21="●",1)+IF(AB21="●",1)+IF(AE21="●",1)+IF(AH21="●",1)+IF(AK21="●",1)+IF(AN21="●",1)+IF(AQ21="●",1)+IF(AT21="●",1)+IF(AW21="●",1)</f>
        <v>7</v>
      </c>
      <c r="M20" s="183">
        <f>IF(P21="▲",0.5)+IF(S21="▲",0.5)+IF(V21="▲",0.5)+IF(Y21="▲",0.5)+IF(AB21="▲",0.5)+IF(AE21="▲",0.5)+IF(AH21="▲",0.5)+IF(AK21="▲",0.5)+IF(AN21="▲",0.5)+IF(AQ21="▲",0.5)+IF(AT21="▲",0.5)+IF(AW21="▲",0.5)</f>
        <v>0</v>
      </c>
      <c r="N20" s="185">
        <f>R20+U20+X20+AA20+AD20+AG20+AJ20+AM20+AP20+AS20+AV20+AY20</f>
        <v>53</v>
      </c>
      <c r="O20" s="161">
        <f>P20+S20+V20+Y20+AB20+AE20+AH20+AK20+AN20+AQ20+AT20+AW20</f>
        <v>6</v>
      </c>
      <c r="P20" s="70">
        <f>AM6</f>
        <v>4</v>
      </c>
      <c r="Q20" s="27" t="s">
        <v>11</v>
      </c>
      <c r="R20" s="28">
        <f>AK6</f>
        <v>9</v>
      </c>
      <c r="S20" s="71">
        <f>AM8</f>
        <v>0</v>
      </c>
      <c r="T20" s="27" t="s">
        <v>11</v>
      </c>
      <c r="U20" s="28">
        <f>AK8</f>
        <v>4</v>
      </c>
      <c r="V20" s="71">
        <f>AM10</f>
        <v>1</v>
      </c>
      <c r="W20" s="27" t="s">
        <v>11</v>
      </c>
      <c r="X20" s="28">
        <f>AK10</f>
        <v>14</v>
      </c>
      <c r="Y20" s="71">
        <f>AM12</f>
        <v>0</v>
      </c>
      <c r="Z20" s="27" t="s">
        <v>11</v>
      </c>
      <c r="AA20" s="28">
        <f>AK12</f>
        <v>10</v>
      </c>
      <c r="AB20" s="71">
        <f>AM14</f>
        <v>0</v>
      </c>
      <c r="AC20" s="27" t="s">
        <v>11</v>
      </c>
      <c r="AD20" s="28">
        <f>AK14</f>
        <v>5</v>
      </c>
      <c r="AE20" s="71">
        <f>AM16</f>
        <v>1</v>
      </c>
      <c r="AF20" s="27" t="s">
        <v>11</v>
      </c>
      <c r="AG20" s="28">
        <f>AK16</f>
        <v>3</v>
      </c>
      <c r="AH20" s="71">
        <f>AM18</f>
        <v>0</v>
      </c>
      <c r="AI20" s="27" t="s">
        <v>11</v>
      </c>
      <c r="AJ20" s="28">
        <f>AK18</f>
        <v>8</v>
      </c>
      <c r="AK20" s="163"/>
      <c r="AL20" s="164"/>
      <c r="AM20" s="165"/>
      <c r="AN20" s="98"/>
      <c r="AO20" s="99"/>
      <c r="AP20" s="99"/>
      <c r="AQ20" s="41"/>
      <c r="AR20" s="88"/>
      <c r="AS20" s="88"/>
      <c r="AT20" s="40"/>
      <c r="AU20" s="87"/>
      <c r="AV20" s="87"/>
      <c r="AW20" s="40"/>
      <c r="AX20" s="87"/>
      <c r="AY20" s="87"/>
      <c r="AZ20" s="97"/>
      <c r="BQ20" s="8"/>
      <c r="BR20" s="8"/>
      <c r="BS20" s="12"/>
      <c r="BT20" s="34"/>
      <c r="BU20" s="45"/>
      <c r="BV20" s="45"/>
    </row>
    <row r="21" spans="1:74" s="13" customFormat="1" ht="21.75" customHeight="1" thickBot="1">
      <c r="A21" s="192"/>
      <c r="B21" s="257"/>
      <c r="C21" s="203"/>
      <c r="D21" s="205"/>
      <c r="E21" s="207"/>
      <c r="F21" s="207"/>
      <c r="G21" s="207"/>
      <c r="H21" s="209"/>
      <c r="I21" s="209"/>
      <c r="J21" s="227"/>
      <c r="K21" s="182"/>
      <c r="L21" s="259"/>
      <c r="M21" s="184"/>
      <c r="N21" s="186"/>
      <c r="O21" s="162"/>
      <c r="P21" s="169" t="str">
        <f>IF(AK7="○","●",IF(AK7="●","○",IF(AK7="▲","▲","")))</f>
        <v>●</v>
      </c>
      <c r="Q21" s="170"/>
      <c r="R21" s="171"/>
      <c r="S21" s="169" t="str">
        <f>IF(AK9="○","●",IF(AK9="●","○",IF(AK9="▲","▲","")))</f>
        <v>●</v>
      </c>
      <c r="T21" s="170"/>
      <c r="U21" s="171"/>
      <c r="V21" s="169" t="str">
        <f>IF(AK11="○","●",IF(AK11="●","○",IF(AK11="▲","▲","")))</f>
        <v>●</v>
      </c>
      <c r="W21" s="170"/>
      <c r="X21" s="171"/>
      <c r="Y21" s="169" t="str">
        <f>IF(AK13="○","●",IF(AK13="●","○",IF(AK13="▲","▲","")))</f>
        <v>●</v>
      </c>
      <c r="Z21" s="170"/>
      <c r="AA21" s="171"/>
      <c r="AB21" s="169" t="str">
        <f>IF(AK15="○","●",IF(AK15="●","○",IF(AK15="▲","▲","")))</f>
        <v>●</v>
      </c>
      <c r="AC21" s="170"/>
      <c r="AD21" s="171"/>
      <c r="AE21" s="169" t="str">
        <f>IF(AK17="○","●",IF(AK17="●","○",IF(AK17="▲","▲","")))</f>
        <v>●</v>
      </c>
      <c r="AF21" s="170"/>
      <c r="AG21" s="171"/>
      <c r="AH21" s="169" t="str">
        <f>IF(AK19="○","●",IF(AK19="●","○",IF(AK19="▲","▲","")))</f>
        <v>●</v>
      </c>
      <c r="AI21" s="170"/>
      <c r="AJ21" s="171"/>
      <c r="AK21" s="166"/>
      <c r="AL21" s="167"/>
      <c r="AM21" s="168"/>
      <c r="AN21" s="251"/>
      <c r="AO21" s="252"/>
      <c r="AP21" s="252"/>
      <c r="AQ21" s="135"/>
      <c r="AR21" s="135"/>
      <c r="AS21" s="135"/>
      <c r="AT21" s="131"/>
      <c r="AU21" s="131"/>
      <c r="AV21" s="131"/>
      <c r="AW21" s="131"/>
      <c r="AX21" s="131"/>
      <c r="AY21" s="131"/>
      <c r="AZ21" s="97"/>
      <c r="BQ21" s="8"/>
      <c r="BR21" s="8"/>
      <c r="BS21" s="12"/>
      <c r="BT21" s="34"/>
      <c r="BU21" s="45"/>
      <c r="BV21" s="45"/>
    </row>
    <row r="22" spans="1:74" s="62" customFormat="1" ht="21.75" customHeight="1">
      <c r="A22" s="108"/>
      <c r="B22" s="109"/>
      <c r="C22" s="107"/>
      <c r="D22" s="110"/>
      <c r="E22" s="111"/>
      <c r="F22" s="111"/>
      <c r="G22" s="111"/>
      <c r="H22" s="112"/>
      <c r="I22" s="112"/>
      <c r="J22" s="113"/>
      <c r="K22" s="114"/>
      <c r="L22" s="114"/>
      <c r="M22" s="115"/>
      <c r="N22" s="116"/>
      <c r="O22" s="116"/>
      <c r="P22" s="90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135"/>
      <c r="AO22" s="135"/>
      <c r="AP22" s="135"/>
      <c r="AQ22" s="41"/>
      <c r="AR22" s="88"/>
      <c r="AS22" s="88"/>
      <c r="AT22" s="41"/>
      <c r="AU22" s="88"/>
      <c r="AV22" s="88"/>
      <c r="AW22" s="41"/>
      <c r="AX22" s="88"/>
      <c r="AY22" s="88"/>
      <c r="BS22" s="63"/>
      <c r="BT22" s="64"/>
      <c r="BU22" s="64"/>
      <c r="BV22" s="64"/>
    </row>
    <row r="23" spans="1:74" ht="25.5" customHeight="1">
      <c r="B23" s="130" t="s">
        <v>35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54"/>
      <c r="AO23" s="54"/>
      <c r="AP23" s="54"/>
      <c r="AQ23" s="54"/>
      <c r="AR23" s="54"/>
      <c r="AS23" s="54"/>
      <c r="AT23" s="94"/>
      <c r="AU23" s="94"/>
      <c r="AV23" s="94"/>
      <c r="AW23" s="94"/>
      <c r="AX23" s="94"/>
    </row>
    <row r="24" spans="1:74" ht="18">
      <c r="B24" s="66" t="s">
        <v>0</v>
      </c>
      <c r="C24" s="5"/>
      <c r="D24" s="21"/>
      <c r="E24" s="6"/>
      <c r="F24" s="6"/>
      <c r="G24" s="6"/>
      <c r="H24" s="6"/>
      <c r="I24" s="6"/>
      <c r="J24" s="7"/>
      <c r="K24" s="8"/>
      <c r="L24" s="7"/>
      <c r="M24" s="15"/>
      <c r="N24" s="7"/>
      <c r="O24" s="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9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R24" s="4"/>
      <c r="BS24" s="4"/>
      <c r="BT24" s="4"/>
    </row>
    <row r="25" spans="1:74" ht="5.25" customHeight="1" thickBot="1">
      <c r="D25" s="16"/>
      <c r="E25" s="8"/>
      <c r="F25" s="8"/>
      <c r="G25" s="8"/>
      <c r="H25" s="8"/>
      <c r="I25" s="8"/>
      <c r="J25" s="3"/>
      <c r="K25" s="8"/>
      <c r="L25" s="8"/>
      <c r="M25" s="16"/>
      <c r="N25" s="8"/>
      <c r="P25" s="3"/>
      <c r="Q25" s="2"/>
      <c r="R25" s="3"/>
      <c r="T25" s="2"/>
      <c r="U25" s="3"/>
      <c r="W25" s="2"/>
      <c r="X25" s="3"/>
      <c r="Y25" s="3"/>
      <c r="Z25" s="2"/>
      <c r="AA25" s="3"/>
      <c r="AC25" s="2"/>
      <c r="AD25" s="3"/>
      <c r="AF25" s="2"/>
      <c r="AG25" s="3"/>
      <c r="AH25" s="3"/>
      <c r="AI25" s="2"/>
      <c r="AJ25" s="3"/>
      <c r="AK25" s="3"/>
      <c r="AL25" s="2"/>
      <c r="AM25" s="3"/>
      <c r="AO25" s="43"/>
      <c r="AP25" s="42"/>
      <c r="AR25" s="43"/>
      <c r="AS25" s="42"/>
      <c r="AU25" s="43"/>
      <c r="AV25" s="42"/>
      <c r="AX25" s="43"/>
      <c r="AY25" s="42"/>
      <c r="AZ25" s="95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R25" s="4"/>
      <c r="BS25" s="4"/>
      <c r="BT25" s="4"/>
    </row>
    <row r="26" spans="1:74" s="12" customFormat="1" ht="38.25">
      <c r="A26" s="20"/>
      <c r="B26" s="67"/>
      <c r="C26" s="104" t="s">
        <v>13</v>
      </c>
      <c r="D26" s="17" t="s">
        <v>12</v>
      </c>
      <c r="E26" s="11" t="s">
        <v>1</v>
      </c>
      <c r="F26" s="11" t="s">
        <v>2</v>
      </c>
      <c r="G26" s="11" t="s">
        <v>3</v>
      </c>
      <c r="H26" s="11" t="s">
        <v>4</v>
      </c>
      <c r="I26" s="11" t="s">
        <v>5</v>
      </c>
      <c r="J26" s="30" t="s">
        <v>12</v>
      </c>
      <c r="K26" s="10" t="s">
        <v>6</v>
      </c>
      <c r="L26" s="10" t="s">
        <v>7</v>
      </c>
      <c r="M26" s="17" t="s">
        <v>8</v>
      </c>
      <c r="N26" s="10" t="s">
        <v>9</v>
      </c>
      <c r="O26" s="10" t="s">
        <v>10</v>
      </c>
      <c r="P26" s="244" t="str">
        <f>B27</f>
        <v>須磨ライズ</v>
      </c>
      <c r="Q26" s="244"/>
      <c r="R26" s="244"/>
      <c r="S26" s="244" t="str">
        <f>B29</f>
        <v>和田岬</v>
      </c>
      <c r="T26" s="244"/>
      <c r="U26" s="244"/>
      <c r="V26" s="244" t="str">
        <f>B31</f>
        <v>白川</v>
      </c>
      <c r="W26" s="244"/>
      <c r="X26" s="244"/>
      <c r="Y26" s="250" t="str">
        <f>B33</f>
        <v>会下山</v>
      </c>
      <c r="Z26" s="250"/>
      <c r="AA26" s="250"/>
      <c r="AB26" s="244" t="str">
        <f>B35</f>
        <v>西須磨</v>
      </c>
      <c r="AC26" s="244"/>
      <c r="AD26" s="244"/>
      <c r="AE26" s="244" t="str">
        <f>B37</f>
        <v>長坂</v>
      </c>
      <c r="AF26" s="244"/>
      <c r="AG26" s="244"/>
      <c r="AH26" s="244" t="str">
        <f>B39</f>
        <v>板宿</v>
      </c>
      <c r="AI26" s="244"/>
      <c r="AJ26" s="245"/>
      <c r="AK26" s="246">
        <f>B41</f>
        <v>8</v>
      </c>
      <c r="AL26" s="137"/>
      <c r="AM26" s="13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96"/>
      <c r="BT26" s="34"/>
      <c r="BU26" s="57"/>
      <c r="BV26" s="53"/>
    </row>
    <row r="27" spans="1:74" s="8" customFormat="1" ht="21.75" customHeight="1">
      <c r="A27" s="192"/>
      <c r="B27" s="234" t="s">
        <v>23</v>
      </c>
      <c r="C27" s="243">
        <f>(K27*3)+(L27*0)+(M27*1*2)</f>
        <v>11</v>
      </c>
      <c r="D27" s="204">
        <f>K27+L27+(M27*2)</f>
        <v>6</v>
      </c>
      <c r="E27" s="200"/>
      <c r="F27" s="200"/>
      <c r="G27" s="200"/>
      <c r="H27" s="188"/>
      <c r="I27" s="190"/>
      <c r="J27" s="228">
        <f>(K27+L27)+(M27*2)</f>
        <v>6</v>
      </c>
      <c r="K27" s="230">
        <f>IF(P28="○",1)+IF(S28="○",1)+IF(V28="○",1)+IF(Y28="○",1)+IF(AB28="○",1)+IF(AE28="○",1)+IF(AH28="○",1)+IF(AK28="○",1)+IF(AN28="○",1)+IF(AQ28="○",1)+IF(AT28="○",1)+IF(AW28="○",1)</f>
        <v>3</v>
      </c>
      <c r="L27" s="230">
        <f>IF(P28="●",1)+IF(S28="●",1)+IF(V28="●",1)+IF(Y28="●",1)+IF(AB28="●",1)+IF(AE28="●",1)+IF(AH28="●",1)+IF(AK28="●",1)+IF(AN28="●",1)+IF(AQ28="●",1)+IF(AT28="●",1)+IF(AW28="●",1)</f>
        <v>1</v>
      </c>
      <c r="M27" s="210">
        <f>IF(P28="▲",0.5)+IF(S28="▲",0.5)+IF(V28="▲",0.5)+IF(Y28="▲",0.5)+IF(AB28="▲",0.5)+IF(AE28="▲",0.5)+IF(AH28="▲",0.5)+IF(AK28="▲",0.5)+IF(AN28="▲",0.5)+IF(AQ28="▲",0.5)+IF(AT28="▲",0.5)+IF(AW28="▲",0.5)</f>
        <v>1</v>
      </c>
      <c r="N27" s="212">
        <f>R27+U27+X27+AA27+AD27+AG27+AJ27+AM27+AP27+AS27+AV27+AY27</f>
        <v>21</v>
      </c>
      <c r="O27" s="213">
        <f>P27+S27+V27+Y27+AB27+AE27+AH27+AK27+AN27+AQ27+AT27+AW27</f>
        <v>25</v>
      </c>
      <c r="P27" s="215"/>
      <c r="Q27" s="216"/>
      <c r="R27" s="217"/>
      <c r="S27" s="37">
        <v>6</v>
      </c>
      <c r="T27" s="38" t="s">
        <v>11</v>
      </c>
      <c r="U27" s="39">
        <v>1</v>
      </c>
      <c r="V27" s="37">
        <v>0</v>
      </c>
      <c r="W27" s="38" t="s">
        <v>11</v>
      </c>
      <c r="X27" s="39">
        <v>0</v>
      </c>
      <c r="Y27" s="37">
        <v>7</v>
      </c>
      <c r="Z27" s="38" t="s">
        <v>11</v>
      </c>
      <c r="AA27" s="39">
        <v>5</v>
      </c>
      <c r="AB27" s="37">
        <v>6</v>
      </c>
      <c r="AC27" s="38" t="s">
        <v>11</v>
      </c>
      <c r="AD27" s="39">
        <v>6</v>
      </c>
      <c r="AE27" s="37">
        <v>1</v>
      </c>
      <c r="AF27" s="38" t="s">
        <v>11</v>
      </c>
      <c r="AG27" s="39">
        <v>7</v>
      </c>
      <c r="AH27" s="37">
        <v>5</v>
      </c>
      <c r="AI27" s="38" t="s">
        <v>11</v>
      </c>
      <c r="AJ27" s="119">
        <v>2</v>
      </c>
      <c r="AK27" s="56"/>
      <c r="AL27" s="88" t="s">
        <v>11</v>
      </c>
      <c r="AM27" s="88"/>
      <c r="AN27" s="41"/>
      <c r="AO27" s="88"/>
      <c r="AP27" s="88"/>
      <c r="AQ27" s="41"/>
      <c r="AR27" s="88"/>
      <c r="AS27" s="88"/>
      <c r="AT27" s="40"/>
      <c r="AU27" s="87"/>
      <c r="AV27" s="87"/>
      <c r="AW27" s="40"/>
      <c r="AX27" s="87"/>
      <c r="AY27" s="87"/>
      <c r="AZ27" s="97"/>
      <c r="BS27" s="12"/>
      <c r="BT27" s="34"/>
      <c r="BU27" s="45"/>
      <c r="BV27" s="45"/>
    </row>
    <row r="28" spans="1:74" s="8" customFormat="1" ht="21.75" customHeight="1">
      <c r="A28" s="192"/>
      <c r="B28" s="234"/>
      <c r="C28" s="242"/>
      <c r="D28" s="223"/>
      <c r="E28" s="201"/>
      <c r="F28" s="201"/>
      <c r="G28" s="201"/>
      <c r="H28" s="189"/>
      <c r="I28" s="191"/>
      <c r="J28" s="229"/>
      <c r="K28" s="231"/>
      <c r="L28" s="231"/>
      <c r="M28" s="211"/>
      <c r="N28" s="212"/>
      <c r="O28" s="214"/>
      <c r="P28" s="218"/>
      <c r="Q28" s="219"/>
      <c r="R28" s="220"/>
      <c r="S28" s="195" t="s">
        <v>70</v>
      </c>
      <c r="T28" s="196"/>
      <c r="U28" s="199"/>
      <c r="V28" s="195" t="s">
        <v>57</v>
      </c>
      <c r="W28" s="196"/>
      <c r="X28" s="199"/>
      <c r="Y28" s="239" t="s">
        <v>64</v>
      </c>
      <c r="Z28" s="240"/>
      <c r="AA28" s="241"/>
      <c r="AB28" s="195" t="s">
        <v>49</v>
      </c>
      <c r="AC28" s="196"/>
      <c r="AD28" s="199"/>
      <c r="AE28" s="195" t="s">
        <v>41</v>
      </c>
      <c r="AF28" s="196"/>
      <c r="AG28" s="199"/>
      <c r="AH28" s="248" t="s">
        <v>44</v>
      </c>
      <c r="AI28" s="240"/>
      <c r="AJ28" s="249"/>
      <c r="AK28" s="187"/>
      <c r="AL28" s="135"/>
      <c r="AM28" s="135"/>
      <c r="AN28" s="233"/>
      <c r="AO28" s="135"/>
      <c r="AP28" s="135"/>
      <c r="AQ28" s="135"/>
      <c r="AR28" s="135"/>
      <c r="AS28" s="135"/>
      <c r="AT28" s="131"/>
      <c r="AU28" s="131"/>
      <c r="AV28" s="131"/>
      <c r="AW28" s="237"/>
      <c r="AX28" s="238"/>
      <c r="AY28" s="238"/>
      <c r="AZ28" s="97"/>
      <c r="BS28" s="12"/>
      <c r="BT28" s="34"/>
      <c r="BU28" s="45"/>
      <c r="BV28" s="45"/>
    </row>
    <row r="29" spans="1:74" s="8" customFormat="1" ht="21.75" customHeight="1">
      <c r="A29" s="192"/>
      <c r="B29" s="234" t="s">
        <v>24</v>
      </c>
      <c r="C29" s="242">
        <f>(K29*3)+(L29*0)+(M29*-1*2)</f>
        <v>3</v>
      </c>
      <c r="D29" s="204">
        <f>K29+L29+(M29*2)</f>
        <v>6</v>
      </c>
      <c r="E29" s="200"/>
      <c r="F29" s="200"/>
      <c r="G29" s="200"/>
      <c r="H29" s="188"/>
      <c r="I29" s="190"/>
      <c r="J29" s="228">
        <f>(K29+L29)+(M29*2)</f>
        <v>6</v>
      </c>
      <c r="K29" s="230">
        <f>IF(P30="○",1)+IF(S30="○",1)+IF(V30="○",1)+IF(Y30="○",1)+IF(AB30="○",1)+IF(AE30="○",1)+IF(AH30="○",1)+IF(AK30="○",1)+IF(AN30="○",1)+IF(AQ30="○",1)+IF(AT30="○",1)+IF(AW30="○",1)</f>
        <v>1</v>
      </c>
      <c r="L29" s="230">
        <f>IF(P30="●",1)+IF(S30="●",1)+IF(V30="●",1)+IF(Y30="●",1)+IF(AB30="●",1)+IF(AE30="●",1)+IF(AH30="●",1)+IF(AK30="●",1)+IF(AN30="●",1)+IF(AQ30="●",1)+IF(AT30="●",1)+IF(AW30="●",1)</f>
        <v>5</v>
      </c>
      <c r="M29" s="210">
        <f>IF(P30="▲",0.5)+IF(S30="▲",0.5)+IF(V30="▲",0.5)+IF(Y30="▲",0.5)+IF(AB30="▲",0.5)+IF(AE30="▲",0.5)+IF(AH30="▲",0.5)+IF(AK30="▲",0.5)+IF(AN30="▲",0.5)+IF(AQ30="▲",0.5)+IF(AT30="▲",0.5)+IF(AW30="▲",0.5)</f>
        <v>0</v>
      </c>
      <c r="N29" s="212">
        <f>R29+U29+X29+AA29+AD29+AG29+AJ29+AM29+AP29+AS29+AV29+AY29</f>
        <v>65</v>
      </c>
      <c r="O29" s="213">
        <f>P29+S29+V29+Y29+AB29+AE29+AH29+AK29+AN29+AQ29+AT29+AW29</f>
        <v>14</v>
      </c>
      <c r="P29" s="25">
        <f>U27</f>
        <v>1</v>
      </c>
      <c r="Q29" s="23" t="s">
        <v>11</v>
      </c>
      <c r="R29" s="24">
        <f>S27</f>
        <v>6</v>
      </c>
      <c r="S29" s="215"/>
      <c r="T29" s="216"/>
      <c r="U29" s="217"/>
      <c r="V29" s="37">
        <v>0</v>
      </c>
      <c r="W29" s="38" t="s">
        <v>11</v>
      </c>
      <c r="X29" s="39">
        <v>17</v>
      </c>
      <c r="Y29" s="37">
        <v>2</v>
      </c>
      <c r="Z29" s="38" t="s">
        <v>11</v>
      </c>
      <c r="AA29" s="39">
        <v>16</v>
      </c>
      <c r="AB29" s="37">
        <v>3</v>
      </c>
      <c r="AC29" s="38" t="s">
        <v>11</v>
      </c>
      <c r="AD29" s="39">
        <v>5</v>
      </c>
      <c r="AE29" s="37">
        <v>1</v>
      </c>
      <c r="AF29" s="38" t="s">
        <v>11</v>
      </c>
      <c r="AG29" s="39">
        <v>17</v>
      </c>
      <c r="AH29" s="37">
        <v>7</v>
      </c>
      <c r="AI29" s="38" t="s">
        <v>11</v>
      </c>
      <c r="AJ29" s="119">
        <v>4</v>
      </c>
      <c r="AK29" s="56"/>
      <c r="AL29" s="88" t="s">
        <v>11</v>
      </c>
      <c r="AM29" s="88"/>
      <c r="AN29" s="41"/>
      <c r="AO29" s="88"/>
      <c r="AP29" s="88"/>
      <c r="AQ29" s="41"/>
      <c r="AR29" s="88"/>
      <c r="AS29" s="88"/>
      <c r="AT29" s="40"/>
      <c r="AU29" s="87"/>
      <c r="AV29" s="87"/>
      <c r="AW29" s="40"/>
      <c r="AX29" s="87"/>
      <c r="AY29" s="87"/>
      <c r="AZ29" s="97"/>
      <c r="BS29" s="12"/>
      <c r="BT29" s="34"/>
      <c r="BU29" s="45"/>
      <c r="BV29" s="45"/>
    </row>
    <row r="30" spans="1:74" s="8" customFormat="1" ht="21.75" customHeight="1">
      <c r="A30" s="192"/>
      <c r="B30" s="234"/>
      <c r="C30" s="202"/>
      <c r="D30" s="223"/>
      <c r="E30" s="201"/>
      <c r="F30" s="201"/>
      <c r="G30" s="201"/>
      <c r="H30" s="189"/>
      <c r="I30" s="191"/>
      <c r="J30" s="229"/>
      <c r="K30" s="231"/>
      <c r="L30" s="231"/>
      <c r="M30" s="211"/>
      <c r="N30" s="212"/>
      <c r="O30" s="214"/>
      <c r="P30" s="198" t="str">
        <f>IF(S28="○","●",IF(S28="●","○",IF(S28="▲","▲","")))</f>
        <v>●</v>
      </c>
      <c r="Q30" s="196"/>
      <c r="R30" s="199"/>
      <c r="S30" s="218"/>
      <c r="T30" s="219"/>
      <c r="U30" s="220"/>
      <c r="V30" s="198" t="s">
        <v>50</v>
      </c>
      <c r="W30" s="196"/>
      <c r="X30" s="199"/>
      <c r="Y30" s="195" t="s">
        <v>38</v>
      </c>
      <c r="Z30" s="196"/>
      <c r="AA30" s="199"/>
      <c r="AB30" s="195" t="s">
        <v>58</v>
      </c>
      <c r="AC30" s="196"/>
      <c r="AD30" s="199"/>
      <c r="AE30" s="195" t="s">
        <v>68</v>
      </c>
      <c r="AF30" s="196"/>
      <c r="AG30" s="199"/>
      <c r="AH30" s="195" t="s">
        <v>32</v>
      </c>
      <c r="AI30" s="196"/>
      <c r="AJ30" s="197"/>
      <c r="AK30" s="187"/>
      <c r="AL30" s="135"/>
      <c r="AM30" s="135"/>
      <c r="AN30" s="135"/>
      <c r="AO30" s="135"/>
      <c r="AP30" s="135"/>
      <c r="AQ30" s="135"/>
      <c r="AR30" s="135"/>
      <c r="AS30" s="135"/>
      <c r="AT30" s="131"/>
      <c r="AU30" s="131"/>
      <c r="AV30" s="131"/>
      <c r="AW30" s="131"/>
      <c r="AX30" s="131"/>
      <c r="AY30" s="131"/>
      <c r="AZ30" s="97"/>
      <c r="BS30" s="12"/>
      <c r="BT30" s="34"/>
      <c r="BU30" s="45"/>
      <c r="BV30" s="45"/>
    </row>
    <row r="31" spans="1:74" s="8" customFormat="1" ht="17.25">
      <c r="A31" s="192"/>
      <c r="B31" s="234" t="s">
        <v>25</v>
      </c>
      <c r="C31" s="202">
        <f>(K31*3)+(L31*0)+(M31*1*2)</f>
        <v>13</v>
      </c>
      <c r="D31" s="204">
        <f>K31+L31+(M31*2)</f>
        <v>6</v>
      </c>
      <c r="E31" s="200"/>
      <c r="F31" s="200"/>
      <c r="G31" s="200"/>
      <c r="H31" s="188"/>
      <c r="I31" s="190"/>
      <c r="J31" s="228">
        <f>(K31+L31)+(M31*2)</f>
        <v>6</v>
      </c>
      <c r="K31" s="230">
        <f>IF(P32="○",1)+IF(S32="○",1)+IF(V32="○",1)+IF(Y32="○",1)+IF(AB32="○",1)+IF(AE32="○",1)+IF(AH32="○",1)+IF(AK32="○",1)+IF(AN32="○",1)+IF(AQ32="○",1)+IF(AT32="○",1)+IF(AW32="○",1)</f>
        <v>4</v>
      </c>
      <c r="L31" s="230">
        <f>IF(P32="●",1)+IF(S32="●",1)+IF(V32="●",1)+IF(Y32="●",1)+IF(AB32="●",1)+IF(AE32="●",1)+IF(AH32="●",1)+IF(AK32="●",1)+IF(AN32="●",1)+IF(AQ32="●",1)+IF(AT32="●",1)+IF(AW32="●",1)</f>
        <v>1</v>
      </c>
      <c r="M31" s="210">
        <f>IF(P32="▲",0.5)+IF(S32="▲",0.5)+IF(V32="▲",0.5)+IF(Y32="▲",0.5)+IF(AB32="▲",0.5)+IF(AE32="▲",0.5)+IF(AH32="▲",0.5)+IF(AK32="▲",0.5)+IF(AN32="▲",0.5)+IF(AQ32="▲",0.5)+IF(AT32="▲",0.5)+IF(AW32="▲",0.5)</f>
        <v>0.5</v>
      </c>
      <c r="N31" s="212">
        <f>R31+U31+X31+AA31+AD31+AG31+AJ31+AM31+AP31+AS31+AV31+AY31</f>
        <v>8</v>
      </c>
      <c r="O31" s="213">
        <f>P31+S31+V31+Y31+AB31+AE31+AH31+AK31+AN31+AQ31+AT31+AW31</f>
        <v>52</v>
      </c>
      <c r="P31" s="25">
        <f>X27</f>
        <v>0</v>
      </c>
      <c r="Q31" s="23" t="s">
        <v>11</v>
      </c>
      <c r="R31" s="24">
        <f>V27</f>
        <v>0</v>
      </c>
      <c r="S31" s="22">
        <f>X29</f>
        <v>17</v>
      </c>
      <c r="T31" s="23" t="s">
        <v>11</v>
      </c>
      <c r="U31" s="24">
        <f>V29</f>
        <v>0</v>
      </c>
      <c r="V31" s="215"/>
      <c r="W31" s="216"/>
      <c r="X31" s="217"/>
      <c r="Y31" s="37">
        <v>3</v>
      </c>
      <c r="Z31" s="38" t="s">
        <v>11</v>
      </c>
      <c r="AA31" s="39">
        <v>4</v>
      </c>
      <c r="AB31" s="37">
        <v>22</v>
      </c>
      <c r="AC31" s="38" t="s">
        <v>11</v>
      </c>
      <c r="AD31" s="39">
        <v>0</v>
      </c>
      <c r="AE31" s="37">
        <v>3</v>
      </c>
      <c r="AF31" s="38" t="s">
        <v>11</v>
      </c>
      <c r="AG31" s="39">
        <v>2</v>
      </c>
      <c r="AH31" s="37">
        <v>7</v>
      </c>
      <c r="AI31" s="38" t="s">
        <v>11</v>
      </c>
      <c r="AJ31" s="119">
        <v>2</v>
      </c>
      <c r="AK31" s="56"/>
      <c r="AL31" s="88" t="s">
        <v>11</v>
      </c>
      <c r="AM31" s="88"/>
      <c r="AN31" s="41"/>
      <c r="AO31" s="88"/>
      <c r="AP31" s="88"/>
      <c r="AQ31" s="41"/>
      <c r="AR31" s="88"/>
      <c r="AS31" s="88"/>
      <c r="AT31" s="40"/>
      <c r="AU31" s="87"/>
      <c r="AV31" s="87"/>
      <c r="AW31" s="40"/>
      <c r="AX31" s="87"/>
      <c r="AY31" s="87"/>
      <c r="AZ31" s="97"/>
      <c r="BS31" s="12"/>
      <c r="BT31" s="59"/>
      <c r="BU31" s="45"/>
      <c r="BV31" s="45"/>
    </row>
    <row r="32" spans="1:74" s="8" customFormat="1" ht="17.25">
      <c r="A32" s="192"/>
      <c r="B32" s="234"/>
      <c r="C32" s="202"/>
      <c r="D32" s="223"/>
      <c r="E32" s="201"/>
      <c r="F32" s="201"/>
      <c r="G32" s="201"/>
      <c r="H32" s="189"/>
      <c r="I32" s="191"/>
      <c r="J32" s="229"/>
      <c r="K32" s="231"/>
      <c r="L32" s="231"/>
      <c r="M32" s="211"/>
      <c r="N32" s="212"/>
      <c r="O32" s="214"/>
      <c r="P32" s="198" t="str">
        <f>IF(V28="○","●",IF(V28="●","○",IF(V28="▲","▲","")))</f>
        <v>▲</v>
      </c>
      <c r="Q32" s="196"/>
      <c r="R32" s="199"/>
      <c r="S32" s="198" t="str">
        <f>IF(V30="○","●",IF(V30="●","○",IF(V30="▲","▲","")))</f>
        <v>○</v>
      </c>
      <c r="T32" s="196"/>
      <c r="U32" s="199"/>
      <c r="V32" s="218"/>
      <c r="W32" s="219"/>
      <c r="X32" s="220"/>
      <c r="Y32" s="198" t="s">
        <v>33</v>
      </c>
      <c r="Z32" s="196"/>
      <c r="AA32" s="199"/>
      <c r="AB32" s="198" t="s">
        <v>37</v>
      </c>
      <c r="AC32" s="196"/>
      <c r="AD32" s="199"/>
      <c r="AE32" s="195" t="s">
        <v>44</v>
      </c>
      <c r="AF32" s="196"/>
      <c r="AG32" s="199"/>
      <c r="AH32" s="195" t="s">
        <v>46</v>
      </c>
      <c r="AI32" s="196"/>
      <c r="AJ32" s="197"/>
      <c r="AK32" s="187"/>
      <c r="AL32" s="135"/>
      <c r="AM32" s="135"/>
      <c r="AN32" s="233"/>
      <c r="AO32" s="135"/>
      <c r="AP32" s="135"/>
      <c r="AQ32" s="235"/>
      <c r="AR32" s="236"/>
      <c r="AS32" s="236"/>
      <c r="AT32" s="131"/>
      <c r="AU32" s="131"/>
      <c r="AV32" s="131"/>
      <c r="AW32" s="131"/>
      <c r="AX32" s="131"/>
      <c r="AY32" s="131"/>
      <c r="AZ32" s="97"/>
      <c r="BS32" s="12"/>
      <c r="BT32" s="58"/>
      <c r="BU32" s="45"/>
      <c r="BV32" s="45"/>
    </row>
    <row r="33" spans="1:74" s="8" customFormat="1" ht="21" customHeight="1">
      <c r="A33" s="192"/>
      <c r="B33" s="234" t="s">
        <v>26</v>
      </c>
      <c r="C33" s="202">
        <f>(K33*3)+(L33*0)+(M33*-1*2)</f>
        <v>15</v>
      </c>
      <c r="D33" s="204">
        <f>K33+L33+(M33*2)</f>
        <v>6</v>
      </c>
      <c r="E33" s="200"/>
      <c r="F33" s="200"/>
      <c r="G33" s="200"/>
      <c r="H33" s="188"/>
      <c r="I33" s="190"/>
      <c r="J33" s="228">
        <f>(K33+L33)++(M33*2)</f>
        <v>6</v>
      </c>
      <c r="K33" s="230">
        <f>IF(P34="○",1)+IF(S34="○",1)+IF(V34="○",1)+IF(Y34="○",1)+IF(AB34="○",1)+IF(AE34="○",1)+IF(AH34="○",1)+IF(AK34="○",1)+IF(AN34="○",1)+IF(AQ34="○",1)+IF(AT34="○",1)+IF(AW34="○",1)</f>
        <v>5</v>
      </c>
      <c r="L33" s="230">
        <f>IF(P34="●",1)+IF(S34="●",1)+IF(V34="●",1)+IF(Y34="●",1)+IF(AB34="●",1)+IF(AE34="●",1)+IF(AH34="●",1)+IF(AK34="●",1)+IF(AN34="●",1)+IF(AQ34="●",1)+IF(AT34="●",1)+IF(AW34="●",1)</f>
        <v>1</v>
      </c>
      <c r="M33" s="210">
        <f>IF(P34="▲",0.5)+IF(S34="▲",0.5)+IF(V34="▲",0.5)+IF(Y34="▲",0.5)+IF(AB34="▲",0.5)+IF(AE34="▲",0.5)+IF(AH34="▲",0.5)+IF(AK34="▲",0.5)+IF(AN34="▲",0.5)+IF(AQ34="▲",0.5)+IF(AT34="▲",0.5)+IF(AW34="▲",0.5)</f>
        <v>0</v>
      </c>
      <c r="N33" s="212">
        <f>R33+U33+X33+AA33+AD33+AG33+AJ33+AM33+AP33+AS33+AV33+AY33</f>
        <v>16</v>
      </c>
      <c r="O33" s="213">
        <f>P33+S33+V33+Y33+AB33+AE33+AH33+AK33+AN33+AQ33+AT33+AW33</f>
        <v>46</v>
      </c>
      <c r="P33" s="25">
        <f>AA27</f>
        <v>5</v>
      </c>
      <c r="Q33" s="23" t="s">
        <v>11</v>
      </c>
      <c r="R33" s="24">
        <f>Y27</f>
        <v>7</v>
      </c>
      <c r="S33" s="22">
        <f>AA29</f>
        <v>16</v>
      </c>
      <c r="T33" s="23" t="s">
        <v>11</v>
      </c>
      <c r="U33" s="24">
        <f>Y29</f>
        <v>2</v>
      </c>
      <c r="V33" s="22">
        <f>AA31</f>
        <v>4</v>
      </c>
      <c r="W33" s="23" t="s">
        <v>11</v>
      </c>
      <c r="X33" s="24">
        <f>Y31</f>
        <v>3</v>
      </c>
      <c r="Y33" s="215"/>
      <c r="Z33" s="216"/>
      <c r="AA33" s="217"/>
      <c r="AB33" s="37">
        <v>5</v>
      </c>
      <c r="AC33" s="38" t="s">
        <v>11</v>
      </c>
      <c r="AD33" s="39">
        <v>0</v>
      </c>
      <c r="AE33" s="37">
        <v>9</v>
      </c>
      <c r="AF33" s="38" t="s">
        <v>11</v>
      </c>
      <c r="AG33" s="39">
        <v>1</v>
      </c>
      <c r="AH33" s="37">
        <v>7</v>
      </c>
      <c r="AI33" s="38" t="s">
        <v>11</v>
      </c>
      <c r="AJ33" s="119">
        <v>3</v>
      </c>
      <c r="AK33" s="56"/>
      <c r="AL33" s="88" t="s">
        <v>11</v>
      </c>
      <c r="AM33" s="88"/>
      <c r="AN33" s="41"/>
      <c r="AO33" s="88"/>
      <c r="AP33" s="88"/>
      <c r="AQ33" s="41"/>
      <c r="AR33" s="88"/>
      <c r="AS33" s="88"/>
      <c r="AT33" s="40"/>
      <c r="AU33" s="87"/>
      <c r="AV33" s="87"/>
      <c r="AW33" s="40"/>
      <c r="AX33" s="87"/>
      <c r="AY33" s="87"/>
      <c r="AZ33" s="97"/>
      <c r="BS33" s="12"/>
      <c r="BT33" s="60"/>
      <c r="BU33" s="45"/>
      <c r="BV33" s="45"/>
    </row>
    <row r="34" spans="1:74" s="8" customFormat="1" ht="21.75" customHeight="1">
      <c r="A34" s="192"/>
      <c r="B34" s="234"/>
      <c r="C34" s="202"/>
      <c r="D34" s="223"/>
      <c r="E34" s="201"/>
      <c r="F34" s="201"/>
      <c r="G34" s="201"/>
      <c r="H34" s="189"/>
      <c r="I34" s="191"/>
      <c r="J34" s="229"/>
      <c r="K34" s="231"/>
      <c r="L34" s="231"/>
      <c r="M34" s="211"/>
      <c r="N34" s="212"/>
      <c r="O34" s="214"/>
      <c r="P34" s="198" t="str">
        <f>IF(Y28="○","●",IF(Y28="●","○",IF(Y28="▲","▲","")))</f>
        <v>●</v>
      </c>
      <c r="Q34" s="196"/>
      <c r="R34" s="199"/>
      <c r="S34" s="198" t="str">
        <f>IF(Y30="○","●",IF(Y30="●","○",IF(Y30="▲","▲","")))</f>
        <v>○</v>
      </c>
      <c r="T34" s="196"/>
      <c r="U34" s="199"/>
      <c r="V34" s="198" t="str">
        <f>IF(Y32="○","●",IF(Y32="●","○",IF(Y32="▲","▲","")))</f>
        <v>○</v>
      </c>
      <c r="W34" s="196"/>
      <c r="X34" s="199"/>
      <c r="Y34" s="218"/>
      <c r="Z34" s="219"/>
      <c r="AA34" s="220"/>
      <c r="AB34" s="198" t="s">
        <v>39</v>
      </c>
      <c r="AC34" s="196"/>
      <c r="AD34" s="199"/>
      <c r="AE34" s="195" t="s">
        <v>51</v>
      </c>
      <c r="AF34" s="196"/>
      <c r="AG34" s="199"/>
      <c r="AH34" s="195" t="s">
        <v>59</v>
      </c>
      <c r="AI34" s="196"/>
      <c r="AJ34" s="197"/>
      <c r="AK34" s="187"/>
      <c r="AL34" s="135"/>
      <c r="AM34" s="135"/>
      <c r="AN34" s="233"/>
      <c r="AO34" s="135"/>
      <c r="AP34" s="135"/>
      <c r="AQ34" s="135"/>
      <c r="AR34" s="135"/>
      <c r="AS34" s="135"/>
      <c r="AT34" s="131"/>
      <c r="AU34" s="131"/>
      <c r="AV34" s="131"/>
      <c r="AW34" s="131"/>
      <c r="AX34" s="131"/>
      <c r="AY34" s="131"/>
      <c r="AZ34" s="97"/>
      <c r="BS34" s="12"/>
      <c r="BT34" s="34"/>
      <c r="BU34" s="45"/>
      <c r="BV34" s="45"/>
    </row>
    <row r="35" spans="1:74" s="8" customFormat="1" ht="21.75" customHeight="1">
      <c r="A35" s="192"/>
      <c r="B35" s="221" t="s">
        <v>27</v>
      </c>
      <c r="C35" s="202">
        <f>(K35*3)+(L35*0)+(M35*1*2)</f>
        <v>4</v>
      </c>
      <c r="D35" s="204">
        <f>K35+L35+(M35*2)</f>
        <v>6</v>
      </c>
      <c r="E35" s="200"/>
      <c r="F35" s="200"/>
      <c r="G35" s="200"/>
      <c r="H35" s="188"/>
      <c r="I35" s="190"/>
      <c r="J35" s="228">
        <f>(K35+L35)+(M35*2)</f>
        <v>6</v>
      </c>
      <c r="K35" s="230">
        <f>IF(P36="○",1)+IF(S36="○",1)+IF(V36="○",1)+IF(Y36="○",1)+IF(AB36="○",1)+IF(AE36="○",1)+IF(AH36="○",1)+IF(AK36="○",1)+IF(AN36="○",1)+IF(AQ36="○",1)+IF(AT36="○",1)+IF(AW36="○",1)</f>
        <v>1</v>
      </c>
      <c r="L35" s="230">
        <f>IF(P36="●",1)+IF(S36="●",1)+IF(V36="●",1)+IF(Y36="●",1)+IF(AB36="●",1)+IF(AE36="●",1)+IF(AH36="●",1)+IF(AK36="●",1)+IF(AN36="●",1)+IF(AQ36="●",1)+IF(AT36="●",1)+IF(AW36="●",1)</f>
        <v>4</v>
      </c>
      <c r="M35" s="210">
        <f>IF(P36="▲",0.5)+IF(S36="▲",0.5)+IF(V36="▲",0.5)+IF(Y36="▲",0.5)+IF(AB36="▲",0.5)+IF(AE36="▲",0.5)+IF(AH36="▲",0.5)+IF(AK36="▲",0.5)+IF(AN36="▲",0.5)+IF(AQ36="▲",0.5)+IF(AT36="▲",0.5)+IF(AW36="▲",0.5)</f>
        <v>0.5</v>
      </c>
      <c r="N35" s="212">
        <f>R35+U35+X35+AA35+AD35+AG35+AJ35+AM35+AP35+AS35+AV35+AY35</f>
        <v>60</v>
      </c>
      <c r="O35" s="213">
        <f>P35+S35+V35+Y35+AB35+AE35+AH35+AK35+AN35+AQ35+AT35+AW35</f>
        <v>14</v>
      </c>
      <c r="P35" s="25">
        <f>AD27</f>
        <v>6</v>
      </c>
      <c r="Q35" s="23" t="s">
        <v>11</v>
      </c>
      <c r="R35" s="24">
        <f>AB27</f>
        <v>6</v>
      </c>
      <c r="S35" s="22">
        <f>AD29</f>
        <v>5</v>
      </c>
      <c r="T35" s="23" t="s">
        <v>11</v>
      </c>
      <c r="U35" s="24">
        <f>AB29</f>
        <v>3</v>
      </c>
      <c r="V35" s="22">
        <f>AD31</f>
        <v>0</v>
      </c>
      <c r="W35" s="23" t="s">
        <v>11</v>
      </c>
      <c r="X35" s="24">
        <f>AB31</f>
        <v>22</v>
      </c>
      <c r="Y35" s="22">
        <f>AD33</f>
        <v>0</v>
      </c>
      <c r="Z35" s="23" t="s">
        <v>11</v>
      </c>
      <c r="AA35" s="24">
        <f>AB33</f>
        <v>5</v>
      </c>
      <c r="AB35" s="215"/>
      <c r="AC35" s="216"/>
      <c r="AD35" s="217"/>
      <c r="AE35" s="37">
        <v>2</v>
      </c>
      <c r="AF35" s="38" t="s">
        <v>11</v>
      </c>
      <c r="AG35" s="39">
        <v>5</v>
      </c>
      <c r="AH35" s="37">
        <v>1</v>
      </c>
      <c r="AI35" s="38" t="s">
        <v>11</v>
      </c>
      <c r="AJ35" s="119">
        <v>19</v>
      </c>
      <c r="AK35" s="56"/>
      <c r="AL35" s="88" t="s">
        <v>11</v>
      </c>
      <c r="AM35" s="88"/>
      <c r="AN35" s="41"/>
      <c r="AO35" s="88"/>
      <c r="AP35" s="88"/>
      <c r="AQ35" s="41"/>
      <c r="AR35" s="88"/>
      <c r="AS35" s="88"/>
      <c r="AT35" s="40"/>
      <c r="AU35" s="87"/>
      <c r="AV35" s="87"/>
      <c r="AW35" s="40"/>
      <c r="AX35" s="87"/>
      <c r="AY35" s="87"/>
      <c r="AZ35" s="97"/>
      <c r="BS35" s="12"/>
      <c r="BT35" s="58"/>
      <c r="BU35" s="45"/>
      <c r="BV35" s="45"/>
    </row>
    <row r="36" spans="1:74" s="8" customFormat="1" ht="21.75" customHeight="1">
      <c r="A36" s="192"/>
      <c r="B36" s="222"/>
      <c r="C36" s="202"/>
      <c r="D36" s="223"/>
      <c r="E36" s="201"/>
      <c r="F36" s="201"/>
      <c r="G36" s="201"/>
      <c r="H36" s="189"/>
      <c r="I36" s="191"/>
      <c r="J36" s="229"/>
      <c r="K36" s="231"/>
      <c r="L36" s="231"/>
      <c r="M36" s="211"/>
      <c r="N36" s="212"/>
      <c r="O36" s="214"/>
      <c r="P36" s="198" t="str">
        <f>IF(AB28="○","●",IF(AB28="●","○",IF(AB28="▲","▲","")))</f>
        <v>▲</v>
      </c>
      <c r="Q36" s="196"/>
      <c r="R36" s="199"/>
      <c r="S36" s="198" t="str">
        <f>IF(AB30="○","●",IF(AB30="●","○",IF(AB30="▲","▲","")))</f>
        <v>○</v>
      </c>
      <c r="T36" s="196"/>
      <c r="U36" s="199"/>
      <c r="V36" s="198" t="str">
        <f>IF(AB32="○","●",IF(AB32="●","○",IF(AB32="▲","▲","")))</f>
        <v>●</v>
      </c>
      <c r="W36" s="196"/>
      <c r="X36" s="199"/>
      <c r="Y36" s="198" t="str">
        <f>IF(AB34="○","●",IF(AB34="●","○",IF(AB34="▲","▲","")))</f>
        <v>●</v>
      </c>
      <c r="Z36" s="196"/>
      <c r="AA36" s="199"/>
      <c r="AB36" s="218"/>
      <c r="AC36" s="219"/>
      <c r="AD36" s="220"/>
      <c r="AE36" s="195" t="s">
        <v>33</v>
      </c>
      <c r="AF36" s="196"/>
      <c r="AG36" s="199"/>
      <c r="AH36" s="195" t="s">
        <v>69</v>
      </c>
      <c r="AI36" s="196"/>
      <c r="AJ36" s="197"/>
      <c r="AK36" s="187"/>
      <c r="AL36" s="135"/>
      <c r="AM36" s="135"/>
      <c r="AN36" s="135"/>
      <c r="AO36" s="135"/>
      <c r="AP36" s="135"/>
      <c r="AQ36" s="135"/>
      <c r="AR36" s="135"/>
      <c r="AS36" s="135"/>
      <c r="AT36" s="131"/>
      <c r="AU36" s="131"/>
      <c r="AV36" s="131"/>
      <c r="AW36" s="131"/>
      <c r="AX36" s="131"/>
      <c r="AY36" s="131"/>
      <c r="AZ36" s="97"/>
      <c r="BS36" s="12"/>
      <c r="BT36" s="60"/>
      <c r="BU36" s="45"/>
      <c r="BV36" s="45"/>
    </row>
    <row r="37" spans="1:74" s="8" customFormat="1" ht="21.75" customHeight="1">
      <c r="A37" s="192"/>
      <c r="B37" s="193" t="s">
        <v>28</v>
      </c>
      <c r="C37" s="202">
        <f>(K37*3)+(L37*0)+(M37*-1*2)</f>
        <v>12</v>
      </c>
      <c r="D37" s="204">
        <f>K37+L37+(M37*2)</f>
        <v>6</v>
      </c>
      <c r="E37" s="200"/>
      <c r="F37" s="200"/>
      <c r="G37" s="200"/>
      <c r="H37" s="188"/>
      <c r="I37" s="190"/>
      <c r="J37" s="228">
        <f>(K37+L37)++(M37*2)</f>
        <v>6</v>
      </c>
      <c r="K37" s="230">
        <f>IF(P38="○",1)+IF(S38="○",1)+IF(V38="○",1)+IF(Y38="○",1)+IF(AB38="○",1)+IF(AE38="○",1)+IF(AH38="○",1)+IF(AK38="○",1)+IF(AN38="○",1)+IF(AQ38="○",1)+IF(AT38="○",1)+IF(AW38="○",1)</f>
        <v>4</v>
      </c>
      <c r="L37" s="230">
        <f>IF(P38="●",1)+IF(S38="●",1)+IF(V38="●",1)+IF(Y38="●",1)+IF(AB38="●",1)+IF(AE38="●",1)+IF(AH38="●",1)+IF(AK38="●",1)+IF(AN38="●",1)+IF(AQ38="●",1)+IF(AT38="●",1)+IF(AW38="●",1)</f>
        <v>2</v>
      </c>
      <c r="M37" s="210">
        <f>IF(P38="▲",0.5)+IF(S38="▲",0.5)+IF(V38="▲",0.5)+IF(Y38="▲",0.5)+IF(AB38="▲",0.5)+IF(AE38="▲",0.5)+IF(AH38="▲",0.5)+IF(AK38="▲",0.5)+IF(AN38="▲",0.5)+IF(AQ38="▲",0.5)+IF(AT38="▲",0.5)+IF(AW38="▲",0.5)</f>
        <v>0</v>
      </c>
      <c r="N37" s="212">
        <f>R37+U37+X37+AA37+AD37+AG37+AJ37+AM37+AP37+AS37+AV37+AY37</f>
        <v>19</v>
      </c>
      <c r="O37" s="213">
        <f>P37+S37+V37+Y37+AB37+AE37+AH37+AK37+AN37+AQ37+AT37+AW37</f>
        <v>39</v>
      </c>
      <c r="P37" s="25">
        <f>AG27</f>
        <v>7</v>
      </c>
      <c r="Q37" s="23" t="s">
        <v>11</v>
      </c>
      <c r="R37" s="24">
        <f>AE27</f>
        <v>1</v>
      </c>
      <c r="S37" s="22">
        <f>AG29</f>
        <v>17</v>
      </c>
      <c r="T37" s="23" t="s">
        <v>11</v>
      </c>
      <c r="U37" s="24">
        <f>AE29</f>
        <v>1</v>
      </c>
      <c r="V37" s="22">
        <f>AG31</f>
        <v>2</v>
      </c>
      <c r="W37" s="23" t="s">
        <v>11</v>
      </c>
      <c r="X37" s="24">
        <f>AE31</f>
        <v>3</v>
      </c>
      <c r="Y37" s="22">
        <f>AG33</f>
        <v>1</v>
      </c>
      <c r="Z37" s="23" t="s">
        <v>11</v>
      </c>
      <c r="AA37" s="24">
        <f>AE33</f>
        <v>9</v>
      </c>
      <c r="AB37" s="22">
        <f>AG35</f>
        <v>5</v>
      </c>
      <c r="AC37" s="23" t="s">
        <v>11</v>
      </c>
      <c r="AD37" s="24">
        <f>AE35</f>
        <v>2</v>
      </c>
      <c r="AE37" s="215"/>
      <c r="AF37" s="216"/>
      <c r="AG37" s="217"/>
      <c r="AH37" s="37">
        <v>7</v>
      </c>
      <c r="AI37" s="38" t="s">
        <v>11</v>
      </c>
      <c r="AJ37" s="119">
        <v>3</v>
      </c>
      <c r="AK37" s="56"/>
      <c r="AL37" s="88" t="s">
        <v>11</v>
      </c>
      <c r="AM37" s="88"/>
      <c r="AN37" s="41"/>
      <c r="AO37" s="88"/>
      <c r="AP37" s="88"/>
      <c r="AQ37" s="41"/>
      <c r="AR37" s="88"/>
      <c r="AS37" s="88"/>
      <c r="AT37" s="40"/>
      <c r="AU37" s="87"/>
      <c r="AV37" s="87"/>
      <c r="AW37" s="40"/>
      <c r="AX37" s="87"/>
      <c r="AY37" s="87"/>
      <c r="AZ37" s="97"/>
      <c r="BS37" s="12"/>
      <c r="BT37" s="34"/>
      <c r="BU37" s="45"/>
      <c r="BV37" s="45"/>
    </row>
    <row r="38" spans="1:74" s="8" customFormat="1" ht="21.75" customHeight="1">
      <c r="A38" s="192"/>
      <c r="B38" s="232"/>
      <c r="C38" s="202"/>
      <c r="D38" s="223"/>
      <c r="E38" s="201"/>
      <c r="F38" s="201"/>
      <c r="G38" s="201"/>
      <c r="H38" s="189"/>
      <c r="I38" s="191"/>
      <c r="J38" s="229"/>
      <c r="K38" s="231"/>
      <c r="L38" s="231"/>
      <c r="M38" s="211"/>
      <c r="N38" s="212"/>
      <c r="O38" s="214"/>
      <c r="P38" s="198" t="str">
        <f>IF(AE28="○","●",IF(AE28="●","○",IF(AE28="▲","▲","")))</f>
        <v>○</v>
      </c>
      <c r="Q38" s="196"/>
      <c r="R38" s="199"/>
      <c r="S38" s="198" t="str">
        <f>IF(AE30="○","●",IF(AE30="●","○",IF(AE30="▲","▲","")))</f>
        <v>○</v>
      </c>
      <c r="T38" s="196"/>
      <c r="U38" s="199"/>
      <c r="V38" s="198" t="str">
        <f>IF(AE32="○","●",IF(AE32="●","○",IF(AE32="▲","▲","")))</f>
        <v>●</v>
      </c>
      <c r="W38" s="196"/>
      <c r="X38" s="199"/>
      <c r="Y38" s="198" t="str">
        <f>IF(AE34="○","●",IF(AE34="●","○",IF(AE34="▲","▲","")))</f>
        <v>●</v>
      </c>
      <c r="Z38" s="196"/>
      <c r="AA38" s="199"/>
      <c r="AB38" s="198" t="str">
        <f>IF(AE36="○","●",IF(AE36="●","○",IF(AE36="▲","▲","")))</f>
        <v>○</v>
      </c>
      <c r="AC38" s="196"/>
      <c r="AD38" s="199"/>
      <c r="AE38" s="218"/>
      <c r="AF38" s="219"/>
      <c r="AG38" s="220"/>
      <c r="AH38" s="195" t="s">
        <v>70</v>
      </c>
      <c r="AI38" s="196"/>
      <c r="AJ38" s="197"/>
      <c r="AK38" s="187"/>
      <c r="AL38" s="135"/>
      <c r="AM38" s="135"/>
      <c r="AN38" s="135"/>
      <c r="AO38" s="135"/>
      <c r="AP38" s="135"/>
      <c r="AQ38" s="135"/>
      <c r="AR38" s="135"/>
      <c r="AS38" s="135"/>
      <c r="AT38" s="131"/>
      <c r="AU38" s="131"/>
      <c r="AV38" s="131"/>
      <c r="AW38" s="131"/>
      <c r="AX38" s="131"/>
      <c r="AY38" s="131"/>
      <c r="AZ38" s="97"/>
      <c r="BS38" s="12"/>
      <c r="BT38" s="34"/>
      <c r="BU38" s="45"/>
      <c r="BV38" s="45"/>
    </row>
    <row r="39" spans="1:74" s="13" customFormat="1" ht="21.75" customHeight="1">
      <c r="A39" s="192"/>
      <c r="B39" s="193" t="s">
        <v>29</v>
      </c>
      <c r="C39" s="202">
        <f>(K39*3)+(L39*0)+(M39*-1*2)</f>
        <v>3</v>
      </c>
      <c r="D39" s="204">
        <f>K39+L39+(M39*2)</f>
        <v>6</v>
      </c>
      <c r="E39" s="206"/>
      <c r="F39" s="206"/>
      <c r="G39" s="206"/>
      <c r="H39" s="208"/>
      <c r="I39" s="224"/>
      <c r="J39" s="226">
        <f>(K39+L39)++(M39*2)</f>
        <v>6</v>
      </c>
      <c r="K39" s="181">
        <f>IF(P40="○",1)+IF(S40="○",1)+IF(V40="○",1)+IF(Y40="○",1)+IF(AB40="○",1)+IF(AE40="○",1)+IF(AH40="○",1)+IF(AK40="○",1)+IF(AN40="○",1)+IF(AQ40="○",1)+IF(AT40="○",1)+IF(AW40="○",1)</f>
        <v>1</v>
      </c>
      <c r="L39" s="181">
        <f>IF(P40="●",1)+IF(S40="●",1)+IF(V40="●",1)+IF(Y40="●",1)+IF(AB40="●",1)+IF(AE40="●",1)+IF(AH40="●",1)+IF(AK40="●",1)+IF(AN40="●",1)+IF(AQ40="●",1)+IF(AT40="●",1)+IF(AW40="●",1)</f>
        <v>5</v>
      </c>
      <c r="M39" s="183">
        <f>IF(P40="▲",0.5)+IF(S40="▲",0.5)+IF(V40="▲",0.5)+IF(Y40="▲",0.5)+IF(AB40="▲",0.5)+IF(AE40="▲",0.5)+IF(AH40="▲",0.5)+IF(AK40="▲",0.5)+IF(AN40="▲",0.5)+IF(AQ40="▲",0.5)+IF(AT40="▲",0.5)+IF(AW40="▲",0.5)</f>
        <v>0</v>
      </c>
      <c r="N39" s="185">
        <f>R39+U39+X39+AA39+AD39+AG39+AJ39+AM39+AP39+AS39+AV39+AY39</f>
        <v>34</v>
      </c>
      <c r="O39" s="161">
        <f>P39+S39+V39+Y39+AB39+AE39+AH39+AK39+AN39+AQ39+AT39+AW39</f>
        <v>33</v>
      </c>
      <c r="P39" s="26">
        <f>AJ27</f>
        <v>2</v>
      </c>
      <c r="Q39" s="27" t="s">
        <v>11</v>
      </c>
      <c r="R39" s="28">
        <f>AH27</f>
        <v>5</v>
      </c>
      <c r="S39" s="29">
        <f>AJ29</f>
        <v>4</v>
      </c>
      <c r="T39" s="27" t="s">
        <v>11</v>
      </c>
      <c r="U39" s="28">
        <f>AH29</f>
        <v>7</v>
      </c>
      <c r="V39" s="29">
        <f>AJ31</f>
        <v>2</v>
      </c>
      <c r="W39" s="27" t="s">
        <v>11</v>
      </c>
      <c r="X39" s="28">
        <f>AH31</f>
        <v>7</v>
      </c>
      <c r="Y39" s="29">
        <f>AJ33</f>
        <v>3</v>
      </c>
      <c r="Z39" s="27" t="s">
        <v>11</v>
      </c>
      <c r="AA39" s="28">
        <f>AH33</f>
        <v>7</v>
      </c>
      <c r="AB39" s="29">
        <f>AJ35</f>
        <v>19</v>
      </c>
      <c r="AC39" s="27" t="s">
        <v>11</v>
      </c>
      <c r="AD39" s="28">
        <f>AH35</f>
        <v>1</v>
      </c>
      <c r="AE39" s="29">
        <f>AJ37</f>
        <v>3</v>
      </c>
      <c r="AF39" s="27" t="s">
        <v>11</v>
      </c>
      <c r="AG39" s="28">
        <f>AH37</f>
        <v>7</v>
      </c>
      <c r="AH39" s="163"/>
      <c r="AI39" s="164"/>
      <c r="AJ39" s="165"/>
      <c r="AK39" s="56"/>
      <c r="AL39" s="88" t="s">
        <v>11</v>
      </c>
      <c r="AM39" s="88"/>
      <c r="AN39" s="41"/>
      <c r="AO39" s="88"/>
      <c r="AP39" s="88"/>
      <c r="AQ39" s="41"/>
      <c r="AR39" s="88"/>
      <c r="AS39" s="88"/>
      <c r="AT39" s="40"/>
      <c r="AU39" s="87"/>
      <c r="AV39" s="87"/>
      <c r="AW39" s="40"/>
      <c r="AX39" s="87"/>
      <c r="AY39" s="87"/>
      <c r="AZ39" s="97"/>
      <c r="BQ39" s="8"/>
      <c r="BR39" s="8"/>
      <c r="BS39" s="12"/>
      <c r="BT39" s="34"/>
      <c r="BU39" s="45"/>
      <c r="BV39" s="45"/>
    </row>
    <row r="40" spans="1:74" s="13" customFormat="1" ht="21.75" customHeight="1" thickBot="1">
      <c r="A40" s="192"/>
      <c r="B40" s="194"/>
      <c r="C40" s="203"/>
      <c r="D40" s="205"/>
      <c r="E40" s="207"/>
      <c r="F40" s="207"/>
      <c r="G40" s="207"/>
      <c r="H40" s="209"/>
      <c r="I40" s="225"/>
      <c r="J40" s="227"/>
      <c r="K40" s="182"/>
      <c r="L40" s="182"/>
      <c r="M40" s="184"/>
      <c r="N40" s="186"/>
      <c r="O40" s="162"/>
      <c r="P40" s="169" t="str">
        <f>IF(AH28="○","●",IF(AH28="●","○",IF(AH28="▲","▲","")))</f>
        <v>●</v>
      </c>
      <c r="Q40" s="170"/>
      <c r="R40" s="171"/>
      <c r="S40" s="169" t="str">
        <f>IF(AH30="○","●",IF(AH30="●","○",IF(AH30="▲","▲","")))</f>
        <v>●</v>
      </c>
      <c r="T40" s="170"/>
      <c r="U40" s="171"/>
      <c r="V40" s="169" t="str">
        <f>IF(AH32="○","●",IF(AH32="●","○",IF(AH32="▲","▲","")))</f>
        <v>●</v>
      </c>
      <c r="W40" s="170"/>
      <c r="X40" s="171"/>
      <c r="Y40" s="169" t="str">
        <f>IF(AH34="○","●",IF(AH34="●","○",IF(AH34="▲","▲","")))</f>
        <v>●</v>
      </c>
      <c r="Z40" s="170"/>
      <c r="AA40" s="171"/>
      <c r="AB40" s="169" t="str">
        <f>IF(AH36="○","●",IF(AH36="●","○",IF(AH36="▲","▲","")))</f>
        <v>○</v>
      </c>
      <c r="AC40" s="170"/>
      <c r="AD40" s="171"/>
      <c r="AE40" s="169" t="str">
        <f>IF(AH38="○","●",IF(AH38="●","○",IF(AH38="▲","▲","")))</f>
        <v>●</v>
      </c>
      <c r="AF40" s="170"/>
      <c r="AG40" s="171"/>
      <c r="AH40" s="166"/>
      <c r="AI40" s="167"/>
      <c r="AJ40" s="168"/>
      <c r="AK40" s="187"/>
      <c r="AL40" s="135"/>
      <c r="AM40" s="135"/>
      <c r="AN40" s="135"/>
      <c r="AO40" s="135"/>
      <c r="AP40" s="135"/>
      <c r="AQ40" s="135"/>
      <c r="AR40" s="135"/>
      <c r="AS40" s="135"/>
      <c r="AT40" s="131"/>
      <c r="AU40" s="131"/>
      <c r="AV40" s="131"/>
      <c r="AW40" s="131"/>
      <c r="AX40" s="131"/>
      <c r="AY40" s="131"/>
      <c r="AZ40" s="97"/>
      <c r="BQ40" s="8"/>
      <c r="BR40" s="8"/>
      <c r="BS40" s="12"/>
      <c r="BT40" s="34"/>
      <c r="BU40" s="45"/>
      <c r="BV40" s="45"/>
    </row>
    <row r="41" spans="1:74" s="13" customFormat="1" ht="21.75" customHeight="1">
      <c r="A41" s="160"/>
      <c r="B41" s="172">
        <v>8</v>
      </c>
      <c r="C41" s="173">
        <f>K41+M41</f>
        <v>0</v>
      </c>
      <c r="D41" s="174">
        <f>K41+L41+(M41*2)</f>
        <v>0</v>
      </c>
      <c r="E41" s="175"/>
      <c r="F41" s="175"/>
      <c r="G41" s="175"/>
      <c r="H41" s="176"/>
      <c r="I41" s="177"/>
      <c r="J41" s="178">
        <f>(K41+L41)+(M41*2)</f>
        <v>0</v>
      </c>
      <c r="K41" s="179">
        <f>IF(P42="○",1)+IF(S42="○",1)+IF(V42="○",1)+IF(Y42="○",1)+IF(AB42="○",1)+IF(AE42="○",1)+IF(AH42="○",1)+IF(AK42="○",1)+IF(AN42="○",1)+IF(AQ42="○",1)+IF(AT42="○",1)+IF(AW42="○",1)</f>
        <v>0</v>
      </c>
      <c r="L41" s="179">
        <f>IF(P42="●",1)+IF(S42="●",1)+IF(V42="●",1)+IF(Y42="●",1)+IF(AB42="●",1)+IF(AE42="●",1)+IF(AH42="●",1)+IF(AK42="●",1)+IF(AN42="●",1)+IF(AQ42="●",1)+IF(AT42="●",1)+IF(AW42="●",1)</f>
        <v>0</v>
      </c>
      <c r="M41" s="180">
        <f>IF(P42="▲",0.5)+IF(S42="▲",0.5)+IF(V42="▲",0.5)+IF(Y42="▲",0.5)+IF(AB42="▲",0.5)+IF(AE42="▲",0.5)+IF(AH42="▲",0.5)+IF(AK42="▲",0.5)+IF(AN42="▲",0.5)+IF(AQ42="▲",0.5)+IF(AT42="▲",0.5)+IF(AW42="▲",0.5)</f>
        <v>0</v>
      </c>
      <c r="N41" s="159">
        <f>R41+U41+X41+AA41+AD41+AG41+AJ41+AM41+AP41+AS41+AV41+AY41</f>
        <v>0</v>
      </c>
      <c r="O41" s="159">
        <f>P41+S41+V41+Y41+AB41+AE41+AH41+AK41+AN41+AQ41+AT41+AW41</f>
        <v>0</v>
      </c>
      <c r="P41" s="100">
        <f>AM27</f>
        <v>0</v>
      </c>
      <c r="Q41" s="101" t="s">
        <v>11</v>
      </c>
      <c r="R41" s="101">
        <f>AK27</f>
        <v>0</v>
      </c>
      <c r="S41" s="102">
        <f>AM29</f>
        <v>0</v>
      </c>
      <c r="T41" s="101" t="s">
        <v>11</v>
      </c>
      <c r="U41" s="101">
        <f>AK29</f>
        <v>0</v>
      </c>
      <c r="V41" s="102">
        <f>AM31</f>
        <v>0</v>
      </c>
      <c r="W41" s="101" t="s">
        <v>11</v>
      </c>
      <c r="X41" s="101">
        <f>AK31</f>
        <v>0</v>
      </c>
      <c r="Y41" s="102">
        <f>AM33</f>
        <v>0</v>
      </c>
      <c r="Z41" s="101" t="s">
        <v>11</v>
      </c>
      <c r="AA41" s="101">
        <f>AK33</f>
        <v>0</v>
      </c>
      <c r="AB41" s="102">
        <f>AM35</f>
        <v>0</v>
      </c>
      <c r="AC41" s="101" t="s">
        <v>11</v>
      </c>
      <c r="AD41" s="101">
        <f>AK35</f>
        <v>0</v>
      </c>
      <c r="AE41" s="102">
        <f>AM37</f>
        <v>0</v>
      </c>
      <c r="AF41" s="101" t="s">
        <v>11</v>
      </c>
      <c r="AG41" s="101">
        <f>AK37</f>
        <v>0</v>
      </c>
      <c r="AH41" s="103">
        <f>AM39</f>
        <v>0</v>
      </c>
      <c r="AI41" s="91" t="s">
        <v>11</v>
      </c>
      <c r="AJ41" s="91">
        <f>AK39</f>
        <v>0</v>
      </c>
      <c r="AK41" s="135"/>
      <c r="AL41" s="135"/>
      <c r="AM41" s="135"/>
      <c r="AN41" s="41"/>
      <c r="AO41" s="88"/>
      <c r="AP41" s="88"/>
      <c r="AQ41" s="41"/>
      <c r="AR41" s="88"/>
      <c r="AS41" s="88"/>
      <c r="AT41" s="40"/>
      <c r="AU41" s="87"/>
      <c r="AV41" s="87"/>
      <c r="AW41" s="40"/>
      <c r="AX41" s="87"/>
      <c r="AY41" s="87"/>
      <c r="AZ41" s="97"/>
      <c r="BQ41" s="8"/>
      <c r="BR41" s="8"/>
      <c r="BS41" s="12"/>
      <c r="BT41" s="34"/>
      <c r="BU41" s="45"/>
      <c r="BV41" s="45"/>
    </row>
    <row r="42" spans="1:74" s="13" customFormat="1" ht="21.75" customHeight="1">
      <c r="A42" s="160"/>
      <c r="B42" s="137"/>
      <c r="C42" s="138"/>
      <c r="D42" s="139"/>
      <c r="E42" s="132"/>
      <c r="F42" s="132"/>
      <c r="G42" s="132"/>
      <c r="H42" s="134"/>
      <c r="I42" s="144"/>
      <c r="J42" s="145"/>
      <c r="K42" s="146"/>
      <c r="L42" s="146"/>
      <c r="M42" s="147"/>
      <c r="N42" s="148"/>
      <c r="O42" s="149"/>
      <c r="P42" s="135" t="str">
        <f>IF(AK28="○","●",IF(AK28="●","○",IF(AK28="▲","▲","")))</f>
        <v/>
      </c>
      <c r="Q42" s="135"/>
      <c r="R42" s="135"/>
      <c r="S42" s="135" t="str">
        <f>IF(AK30="○","●",IF(AK30="●","○",IF(AK30="▲","▲","")))</f>
        <v/>
      </c>
      <c r="T42" s="135"/>
      <c r="U42" s="135"/>
      <c r="V42" s="135" t="str">
        <f>IF(AK32="○","●",IF(AK32="●","○",IF(AK32="▲","▲","")))</f>
        <v/>
      </c>
      <c r="W42" s="135"/>
      <c r="X42" s="135"/>
      <c r="Y42" s="135" t="str">
        <f>IF(AK34="○","●",IF(AK34="●","○",IF(AK34="▲","▲","")))</f>
        <v/>
      </c>
      <c r="Z42" s="135"/>
      <c r="AA42" s="135"/>
      <c r="AB42" s="135" t="str">
        <f>IF(AK36="○","●",IF(AK36="●","○",IF(AK36="▲","▲","")))</f>
        <v/>
      </c>
      <c r="AC42" s="135"/>
      <c r="AD42" s="135"/>
      <c r="AE42" s="135" t="str">
        <f>IF(AK38="○","●",IF(AK38="●","○",IF(AK38="▲","▲","")))</f>
        <v/>
      </c>
      <c r="AF42" s="135"/>
      <c r="AG42" s="135"/>
      <c r="AH42" s="135" t="str">
        <f>IF(AK40="○","●",IF(AK40="●","○",IF(AK40="▲","▲","")))</f>
        <v/>
      </c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1"/>
      <c r="AU42" s="131"/>
      <c r="AV42" s="131"/>
      <c r="AW42" s="131"/>
      <c r="AX42" s="131"/>
      <c r="AY42" s="131"/>
      <c r="AZ42" s="97"/>
      <c r="BQ42" s="8"/>
      <c r="BR42" s="8"/>
      <c r="BS42" s="12"/>
      <c r="BT42" s="34"/>
      <c r="BU42" s="45"/>
      <c r="BV42" s="45"/>
    </row>
    <row r="43" spans="1:74" s="62" customFormat="1" ht="21.75" customHeight="1">
      <c r="A43" s="150"/>
      <c r="B43" s="137"/>
      <c r="C43" s="138"/>
      <c r="D43" s="151"/>
      <c r="E43" s="152"/>
      <c r="F43" s="152"/>
      <c r="G43" s="152"/>
      <c r="H43" s="153"/>
      <c r="I43" s="155"/>
      <c r="J43" s="157"/>
      <c r="K43" s="158"/>
      <c r="L43" s="158"/>
      <c r="M43" s="140"/>
      <c r="N43" s="141"/>
      <c r="O43" s="141"/>
      <c r="P43" s="61"/>
      <c r="Q43" s="88"/>
      <c r="R43" s="88"/>
      <c r="S43" s="41"/>
      <c r="T43" s="88"/>
      <c r="U43" s="88"/>
      <c r="V43" s="41"/>
      <c r="W43" s="88"/>
      <c r="X43" s="88"/>
      <c r="Y43" s="41"/>
      <c r="Z43" s="88"/>
      <c r="AA43" s="88"/>
      <c r="AB43" s="41"/>
      <c r="AC43" s="88"/>
      <c r="AD43" s="88"/>
      <c r="AE43" s="41"/>
      <c r="AF43" s="88"/>
      <c r="AG43" s="88"/>
      <c r="AH43" s="41"/>
      <c r="AI43" s="88"/>
      <c r="AJ43" s="88"/>
      <c r="AK43" s="41"/>
      <c r="AL43" s="88"/>
      <c r="AM43" s="88"/>
      <c r="AN43" s="135"/>
      <c r="AO43" s="135"/>
      <c r="AP43" s="135"/>
      <c r="AQ43" s="41"/>
      <c r="AR43" s="88"/>
      <c r="AS43" s="88"/>
      <c r="AT43" s="41"/>
      <c r="AU43" s="88"/>
      <c r="AV43" s="88"/>
      <c r="AW43" s="41"/>
      <c r="AX43" s="88"/>
      <c r="AY43" s="88"/>
      <c r="BS43" s="63"/>
      <c r="BT43" s="64"/>
      <c r="BU43" s="64"/>
      <c r="BV43" s="64"/>
    </row>
    <row r="44" spans="1:74" s="62" customFormat="1" ht="21.75" customHeight="1">
      <c r="A44" s="150"/>
      <c r="B44" s="137"/>
      <c r="C44" s="138"/>
      <c r="D44" s="151"/>
      <c r="E44" s="152"/>
      <c r="F44" s="152"/>
      <c r="G44" s="152"/>
      <c r="H44" s="154"/>
      <c r="I44" s="156"/>
      <c r="J44" s="157"/>
      <c r="K44" s="158"/>
      <c r="L44" s="158"/>
      <c r="M44" s="140"/>
      <c r="N44" s="141"/>
      <c r="O44" s="142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BS44" s="63"/>
      <c r="BT44" s="64"/>
      <c r="BU44" s="64"/>
      <c r="BV44" s="64"/>
    </row>
    <row r="45" spans="1:74" s="8" customFormat="1" ht="21.75" customHeight="1">
      <c r="A45" s="136"/>
      <c r="B45" s="137"/>
      <c r="C45" s="138"/>
      <c r="D45" s="139"/>
      <c r="E45" s="132"/>
      <c r="F45" s="132"/>
      <c r="G45" s="132"/>
      <c r="H45" s="133"/>
      <c r="I45" s="143"/>
      <c r="J45" s="145"/>
      <c r="K45" s="146"/>
      <c r="L45" s="146"/>
      <c r="M45" s="147"/>
      <c r="N45" s="148"/>
      <c r="O45" s="148"/>
      <c r="P45" s="44"/>
      <c r="Q45" s="87"/>
      <c r="R45" s="87"/>
      <c r="S45" s="40"/>
      <c r="T45" s="87"/>
      <c r="U45" s="87"/>
      <c r="V45" s="40"/>
      <c r="W45" s="87"/>
      <c r="X45" s="87"/>
      <c r="Y45" s="40"/>
      <c r="Z45" s="87"/>
      <c r="AA45" s="87"/>
      <c r="AB45" s="40"/>
      <c r="AC45" s="87"/>
      <c r="AD45" s="87"/>
      <c r="AE45" s="40"/>
      <c r="AF45" s="87"/>
      <c r="AG45" s="87"/>
      <c r="AH45" s="40"/>
      <c r="AI45" s="87"/>
      <c r="AJ45" s="87"/>
      <c r="AK45" s="40"/>
      <c r="AL45" s="87"/>
      <c r="AM45" s="87"/>
      <c r="AN45" s="40"/>
      <c r="AO45" s="87"/>
      <c r="AP45" s="87"/>
      <c r="AQ45" s="135"/>
      <c r="AR45" s="135"/>
      <c r="AS45" s="135"/>
      <c r="AT45" s="40"/>
      <c r="AU45" s="87"/>
      <c r="AV45" s="87"/>
      <c r="AW45" s="40"/>
      <c r="AX45" s="87"/>
      <c r="AY45" s="87"/>
      <c r="AZ45" s="97"/>
      <c r="BS45" s="12"/>
      <c r="BT45" s="34"/>
      <c r="BU45" s="45"/>
      <c r="BV45" s="45"/>
    </row>
    <row r="46" spans="1:74" s="8" customFormat="1" ht="21.75" customHeight="1">
      <c r="A46" s="136"/>
      <c r="B46" s="137"/>
      <c r="C46" s="138"/>
      <c r="D46" s="139"/>
      <c r="E46" s="132"/>
      <c r="F46" s="132"/>
      <c r="G46" s="132"/>
      <c r="H46" s="134"/>
      <c r="I46" s="144"/>
      <c r="J46" s="145"/>
      <c r="K46" s="146"/>
      <c r="L46" s="146"/>
      <c r="M46" s="147"/>
      <c r="N46" s="148"/>
      <c r="O46" s="149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5"/>
      <c r="AR46" s="135"/>
      <c r="AS46" s="135"/>
      <c r="AT46" s="131"/>
      <c r="AU46" s="131"/>
      <c r="AV46" s="131"/>
      <c r="AW46" s="131"/>
      <c r="AX46" s="131"/>
      <c r="AY46" s="131"/>
      <c r="AZ46" s="97"/>
      <c r="BS46" s="12"/>
      <c r="BT46" s="34"/>
      <c r="BU46" s="45"/>
      <c r="BV46" s="45"/>
    </row>
    <row r="47" spans="1:74">
      <c r="BS47" s="8"/>
    </row>
    <row r="48" spans="1:74">
      <c r="BS48" s="8"/>
    </row>
    <row r="49" spans="71:71">
      <c r="BS49" s="8"/>
    </row>
    <row r="50" spans="71:71">
      <c r="BS50" s="8"/>
    </row>
    <row r="51" spans="71:71">
      <c r="BS51" s="8"/>
    </row>
    <row r="52" spans="71:71">
      <c r="BS52" s="8"/>
    </row>
    <row r="53" spans="71:71">
      <c r="BS53" s="8"/>
    </row>
    <row r="54" spans="71:71">
      <c r="BS54" s="35"/>
    </row>
    <row r="55" spans="71:71">
      <c r="BS55" s="35"/>
    </row>
  </sheetData>
  <mergeCells count="514">
    <mergeCell ref="AH5:AJ5"/>
    <mergeCell ref="AK5:AM5"/>
    <mergeCell ref="AN5:AP5"/>
    <mergeCell ref="P5:R5"/>
    <mergeCell ref="S5:U5"/>
    <mergeCell ref="V5:X5"/>
    <mergeCell ref="Y5:AA5"/>
    <mergeCell ref="AB5:AD5"/>
    <mergeCell ref="AE5:AG5"/>
    <mergeCell ref="AQ5:AS5"/>
    <mergeCell ref="AT5:AV5"/>
    <mergeCell ref="AW5:A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S8:U9"/>
    <mergeCell ref="P9:R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V10:X11"/>
    <mergeCell ref="P11:R11"/>
    <mergeCell ref="S11:U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Y12:AA13"/>
    <mergeCell ref="P13:R13"/>
    <mergeCell ref="S13:U13"/>
    <mergeCell ref="V13:X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B14:AD15"/>
    <mergeCell ref="P15:R15"/>
    <mergeCell ref="S15:U15"/>
    <mergeCell ref="V15:X15"/>
    <mergeCell ref="Y15:AA15"/>
    <mergeCell ref="AE15:AG15"/>
    <mergeCell ref="AH15:AJ15"/>
    <mergeCell ref="AK15:AM15"/>
    <mergeCell ref="AN15:AP15"/>
    <mergeCell ref="AQ15:AS15"/>
    <mergeCell ref="AT15:AV15"/>
    <mergeCell ref="AW15:AY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E16:AG17"/>
    <mergeCell ref="P17:R17"/>
    <mergeCell ref="S17:U17"/>
    <mergeCell ref="V17:X17"/>
    <mergeCell ref="Y17:AA17"/>
    <mergeCell ref="AB17:AD17"/>
    <mergeCell ref="AH17:AJ17"/>
    <mergeCell ref="AK17:AM17"/>
    <mergeCell ref="AN17:AP17"/>
    <mergeCell ref="AQ17:AS17"/>
    <mergeCell ref="AT17:AV17"/>
    <mergeCell ref="AW17:AY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H18:AJ19"/>
    <mergeCell ref="P19:R19"/>
    <mergeCell ref="S19:U19"/>
    <mergeCell ref="V19:X19"/>
    <mergeCell ref="Y19:AA19"/>
    <mergeCell ref="AB19:AD19"/>
    <mergeCell ref="AE19:AG19"/>
    <mergeCell ref="AK19:AM19"/>
    <mergeCell ref="AN19:AP19"/>
    <mergeCell ref="AQ19:AS19"/>
    <mergeCell ref="AT19:AV19"/>
    <mergeCell ref="AW19:AY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K20:AM21"/>
    <mergeCell ref="AQ26:AS26"/>
    <mergeCell ref="AT26:AV26"/>
    <mergeCell ref="P26:R26"/>
    <mergeCell ref="S26:U26"/>
    <mergeCell ref="V26:X26"/>
    <mergeCell ref="Y26:AA26"/>
    <mergeCell ref="AB26:AD26"/>
    <mergeCell ref="AW26:AY26"/>
    <mergeCell ref="AT21:AV21"/>
    <mergeCell ref="AW21:AY21"/>
    <mergeCell ref="AN22:AP22"/>
    <mergeCell ref="P21:R21"/>
    <mergeCell ref="S21:U21"/>
    <mergeCell ref="V21:X21"/>
    <mergeCell ref="Y21:AA21"/>
    <mergeCell ref="AB21:AD21"/>
    <mergeCell ref="AE21:AG21"/>
    <mergeCell ref="AH21:AJ21"/>
    <mergeCell ref="AN21:AP21"/>
    <mergeCell ref="AQ21:AS21"/>
    <mergeCell ref="A27:A28"/>
    <mergeCell ref="B27:B28"/>
    <mergeCell ref="C27:C28"/>
    <mergeCell ref="D27:D28"/>
    <mergeCell ref="E27:E28"/>
    <mergeCell ref="AE26:AG26"/>
    <mergeCell ref="AH26:AJ26"/>
    <mergeCell ref="AK26:AM26"/>
    <mergeCell ref="AN26:AP26"/>
    <mergeCell ref="F27:F28"/>
    <mergeCell ref="G27:G28"/>
    <mergeCell ref="H27:H28"/>
    <mergeCell ref="I27:I28"/>
    <mergeCell ref="J27:J28"/>
    <mergeCell ref="K27:K28"/>
    <mergeCell ref="AH28:AJ28"/>
    <mergeCell ref="AK28:AM28"/>
    <mergeCell ref="L27:L28"/>
    <mergeCell ref="M27:M28"/>
    <mergeCell ref="N27:N28"/>
    <mergeCell ref="O27:O28"/>
    <mergeCell ref="P27:R28"/>
    <mergeCell ref="S28:U28"/>
    <mergeCell ref="AN28:AP28"/>
    <mergeCell ref="AQ28:AS28"/>
    <mergeCell ref="AT28:AV28"/>
    <mergeCell ref="AW28:AY28"/>
    <mergeCell ref="A29:A30"/>
    <mergeCell ref="B29:B30"/>
    <mergeCell ref="V28:X28"/>
    <mergeCell ref="Y28:AA28"/>
    <mergeCell ref="AB28:AD28"/>
    <mergeCell ref="AE28:AG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AQ30:AS30"/>
    <mergeCell ref="AT30:AV30"/>
    <mergeCell ref="O29:O30"/>
    <mergeCell ref="A31:A32"/>
    <mergeCell ref="B31:B32"/>
    <mergeCell ref="C31:C32"/>
    <mergeCell ref="D31:D32"/>
    <mergeCell ref="E31:E32"/>
    <mergeCell ref="AE30:AG30"/>
    <mergeCell ref="AH30:AJ30"/>
    <mergeCell ref="AK30:AM30"/>
    <mergeCell ref="AN30:AP30"/>
    <mergeCell ref="F31:F32"/>
    <mergeCell ref="G31:G32"/>
    <mergeCell ref="H31:H32"/>
    <mergeCell ref="I31:I32"/>
    <mergeCell ref="J31:J32"/>
    <mergeCell ref="K31:K32"/>
    <mergeCell ref="AK32:AM32"/>
    <mergeCell ref="AN32:AP32"/>
    <mergeCell ref="L31:L32"/>
    <mergeCell ref="M31:M32"/>
    <mergeCell ref="N31:N32"/>
    <mergeCell ref="O31:O32"/>
    <mergeCell ref="AQ32:AS32"/>
    <mergeCell ref="AT32:AV32"/>
    <mergeCell ref="AW32:AY32"/>
    <mergeCell ref="S29:U30"/>
    <mergeCell ref="P30:R30"/>
    <mergeCell ref="V30:X30"/>
    <mergeCell ref="Y30:AA30"/>
    <mergeCell ref="AB30:AD30"/>
    <mergeCell ref="AW30:AY30"/>
    <mergeCell ref="Y32:AA32"/>
    <mergeCell ref="AB32:AD32"/>
    <mergeCell ref="AE32:AG32"/>
    <mergeCell ref="AH32:AJ32"/>
    <mergeCell ref="V31:X32"/>
    <mergeCell ref="P32:R32"/>
    <mergeCell ref="S32:U32"/>
    <mergeCell ref="A33:A34"/>
    <mergeCell ref="B33:B34"/>
    <mergeCell ref="C33:C34"/>
    <mergeCell ref="AB35:AD36"/>
    <mergeCell ref="P36:R36"/>
    <mergeCell ref="S36:U36"/>
    <mergeCell ref="V36:X36"/>
    <mergeCell ref="Y36:AA36"/>
    <mergeCell ref="N33:N34"/>
    <mergeCell ref="O33:O34"/>
    <mergeCell ref="D33:D34"/>
    <mergeCell ref="E33:E34"/>
    <mergeCell ref="F33:F34"/>
    <mergeCell ref="G33:G34"/>
    <mergeCell ref="H33:H34"/>
    <mergeCell ref="I33:I34"/>
    <mergeCell ref="AT34:AV34"/>
    <mergeCell ref="AW34:AY34"/>
    <mergeCell ref="Y33:AA34"/>
    <mergeCell ref="P34:R34"/>
    <mergeCell ref="S34:U34"/>
    <mergeCell ref="V34:X34"/>
    <mergeCell ref="AB34:AD34"/>
    <mergeCell ref="AE34:AG34"/>
    <mergeCell ref="J37:J38"/>
    <mergeCell ref="K37:K38"/>
    <mergeCell ref="AH36:AJ36"/>
    <mergeCell ref="AK36:AM36"/>
    <mergeCell ref="AN36:AP36"/>
    <mergeCell ref="AQ36:AS36"/>
    <mergeCell ref="AT36:AV36"/>
    <mergeCell ref="AH34:AJ34"/>
    <mergeCell ref="AK34:AM34"/>
    <mergeCell ref="AN34:AP34"/>
    <mergeCell ref="AQ34:AS34"/>
    <mergeCell ref="J33:J34"/>
    <mergeCell ref="K33:K34"/>
    <mergeCell ref="L33:L34"/>
    <mergeCell ref="M33:M34"/>
    <mergeCell ref="AW36:AY36"/>
    <mergeCell ref="AE36:AG36"/>
    <mergeCell ref="A35:A36"/>
    <mergeCell ref="B35:B36"/>
    <mergeCell ref="C35:C36"/>
    <mergeCell ref="D35:D36"/>
    <mergeCell ref="E35:E36"/>
    <mergeCell ref="F35:F36"/>
    <mergeCell ref="G35:G36"/>
    <mergeCell ref="I39:I40"/>
    <mergeCell ref="J39:J40"/>
    <mergeCell ref="I35:I36"/>
    <mergeCell ref="J35:J36"/>
    <mergeCell ref="K35:K36"/>
    <mergeCell ref="L35:L36"/>
    <mergeCell ref="M35:M36"/>
    <mergeCell ref="N35:N36"/>
    <mergeCell ref="O35:O36"/>
    <mergeCell ref="A37:A38"/>
    <mergeCell ref="B37:B38"/>
    <mergeCell ref="C37:C38"/>
    <mergeCell ref="D37:D38"/>
    <mergeCell ref="E37:E38"/>
    <mergeCell ref="H35:H36"/>
    <mergeCell ref="L37:L38"/>
    <mergeCell ref="A39:A40"/>
    <mergeCell ref="B39:B40"/>
    <mergeCell ref="AH38:AJ38"/>
    <mergeCell ref="AK38:AM38"/>
    <mergeCell ref="AN38:AP38"/>
    <mergeCell ref="AQ38:AS38"/>
    <mergeCell ref="Y38:AA38"/>
    <mergeCell ref="AB38:AD38"/>
    <mergeCell ref="F37:F38"/>
    <mergeCell ref="G37:G38"/>
    <mergeCell ref="C39:C40"/>
    <mergeCell ref="D39:D40"/>
    <mergeCell ref="E39:E40"/>
    <mergeCell ref="F39:F40"/>
    <mergeCell ref="G39:G40"/>
    <mergeCell ref="H39:H40"/>
    <mergeCell ref="V40:X40"/>
    <mergeCell ref="M37:M38"/>
    <mergeCell ref="N37:N38"/>
    <mergeCell ref="O37:O38"/>
    <mergeCell ref="AE37:AG38"/>
    <mergeCell ref="P38:R38"/>
    <mergeCell ref="S38:U38"/>
    <mergeCell ref="V38:X38"/>
    <mergeCell ref="AB40:AD40"/>
    <mergeCell ref="AE40:AG40"/>
    <mergeCell ref="AK40:AM40"/>
    <mergeCell ref="AN40:AP40"/>
    <mergeCell ref="AQ40:AS40"/>
    <mergeCell ref="AT40:AV40"/>
    <mergeCell ref="AW40:AY40"/>
    <mergeCell ref="H37:H38"/>
    <mergeCell ref="I37:I38"/>
    <mergeCell ref="AT38:AV38"/>
    <mergeCell ref="AW38:AY38"/>
    <mergeCell ref="AE42:AG42"/>
    <mergeCell ref="AH42:AJ42"/>
    <mergeCell ref="A41:A42"/>
    <mergeCell ref="O39:O40"/>
    <mergeCell ref="AH39:AJ40"/>
    <mergeCell ref="P40:R40"/>
    <mergeCell ref="S40:U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K39:K40"/>
    <mergeCell ref="L39:L40"/>
    <mergeCell ref="M39:M40"/>
    <mergeCell ref="N39:N40"/>
    <mergeCell ref="Y40:AA40"/>
    <mergeCell ref="AW42:AY42"/>
    <mergeCell ref="A43:A44"/>
    <mergeCell ref="B43:B44"/>
    <mergeCell ref="C43:C44"/>
    <mergeCell ref="D43:D44"/>
    <mergeCell ref="E43:E44"/>
    <mergeCell ref="F43:F44"/>
    <mergeCell ref="Y44:AA44"/>
    <mergeCell ref="AB44:AD44"/>
    <mergeCell ref="AE44:AG44"/>
    <mergeCell ref="G43:G44"/>
    <mergeCell ref="H43:H44"/>
    <mergeCell ref="I43:I44"/>
    <mergeCell ref="J43:J44"/>
    <mergeCell ref="K43:K44"/>
    <mergeCell ref="L43:L44"/>
    <mergeCell ref="AT44:AV44"/>
    <mergeCell ref="AW44:AY44"/>
    <mergeCell ref="AH44:AJ44"/>
    <mergeCell ref="AK44:AM44"/>
    <mergeCell ref="AQ44:AS44"/>
    <mergeCell ref="N41:N42"/>
    <mergeCell ref="O41:O42"/>
    <mergeCell ref="AK41:AM42"/>
    <mergeCell ref="AW46:AY46"/>
    <mergeCell ref="L45:L46"/>
    <mergeCell ref="M45:M46"/>
    <mergeCell ref="N45:N46"/>
    <mergeCell ref="O45:O46"/>
    <mergeCell ref="AQ45:AS46"/>
    <mergeCell ref="P46:R46"/>
    <mergeCell ref="S46:U46"/>
    <mergeCell ref="V46:X46"/>
    <mergeCell ref="Y46:AA46"/>
    <mergeCell ref="A45:A46"/>
    <mergeCell ref="B45:B46"/>
    <mergeCell ref="C45:C46"/>
    <mergeCell ref="D45:D46"/>
    <mergeCell ref="E45:E46"/>
    <mergeCell ref="M43:M44"/>
    <mergeCell ref="N43:N44"/>
    <mergeCell ref="O43:O44"/>
    <mergeCell ref="I45:I46"/>
    <mergeCell ref="J45:J46"/>
    <mergeCell ref="K45:K46"/>
    <mergeCell ref="B1:AM1"/>
    <mergeCell ref="B23:AM23"/>
    <mergeCell ref="B2:AM2"/>
    <mergeCell ref="AE46:AG46"/>
    <mergeCell ref="AH46:AJ46"/>
    <mergeCell ref="AK46:AM46"/>
    <mergeCell ref="AN46:AP46"/>
    <mergeCell ref="AT46:AV46"/>
    <mergeCell ref="AB46:AD46"/>
    <mergeCell ref="F45:F46"/>
    <mergeCell ref="G45:G46"/>
    <mergeCell ref="H45:H46"/>
    <mergeCell ref="AN43:AP44"/>
    <mergeCell ref="P44:R44"/>
    <mergeCell ref="S44:U44"/>
    <mergeCell ref="V44:X44"/>
    <mergeCell ref="AN42:AP42"/>
    <mergeCell ref="AQ42:AS42"/>
    <mergeCell ref="AT42:AV42"/>
    <mergeCell ref="P42:R42"/>
    <mergeCell ref="S42:U42"/>
    <mergeCell ref="V42:X42"/>
    <mergeCell ref="Y42:AA42"/>
    <mergeCell ref="AB42:AD42"/>
  </mergeCells>
  <phoneticPr fontId="1"/>
  <printOptions verticalCentered="1"/>
  <pageMargins left="0.39370078740157483" right="0.39370078740157483" top="0.19685039370078741" bottom="0.1968503937007874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9"/>
  <sheetViews>
    <sheetView zoomScale="85" zoomScaleNormal="85" workbookViewId="0">
      <selection activeCell="F3" sqref="F3:M4"/>
    </sheetView>
  </sheetViews>
  <sheetFormatPr defaultColWidth="4.5" defaultRowHeight="29.25" customHeight="1"/>
  <sheetData>
    <row r="2" spans="3:16" ht="29.25" customHeight="1" thickBot="1"/>
    <row r="3" spans="3:16" ht="19.5" customHeight="1">
      <c r="F3" s="314" t="s">
        <v>72</v>
      </c>
      <c r="G3" s="315"/>
      <c r="H3" s="315"/>
      <c r="I3" s="315"/>
      <c r="J3" s="315"/>
      <c r="K3" s="315"/>
      <c r="L3" s="315"/>
      <c r="M3" s="316"/>
    </row>
    <row r="4" spans="3:16" ht="29.25" customHeight="1" thickBot="1">
      <c r="F4" s="317"/>
      <c r="G4" s="318"/>
      <c r="H4" s="318"/>
      <c r="I4" s="318"/>
      <c r="J4" s="318"/>
      <c r="K4" s="318"/>
      <c r="L4" s="318"/>
      <c r="M4" s="319"/>
    </row>
    <row r="5" spans="3:16" ht="20.25" customHeight="1">
      <c r="F5" s="85"/>
      <c r="G5" s="85"/>
      <c r="H5" s="85"/>
      <c r="I5" s="121"/>
      <c r="J5" s="85"/>
      <c r="K5" s="85"/>
      <c r="L5" s="85"/>
      <c r="M5" s="85"/>
    </row>
    <row r="6" spans="3:16" ht="20.25" customHeight="1" thickBot="1">
      <c r="F6" s="123"/>
      <c r="G6" s="123"/>
      <c r="H6" s="123"/>
      <c r="I6" s="124"/>
      <c r="J6" s="128"/>
    </row>
    <row r="7" spans="3:16" ht="20.25" customHeight="1">
      <c r="E7" s="121"/>
      <c r="F7" s="85"/>
      <c r="G7" s="85"/>
      <c r="H7" s="85"/>
      <c r="I7" s="85"/>
      <c r="J7" s="82"/>
      <c r="K7" s="82"/>
      <c r="L7" s="82"/>
      <c r="M7" s="125"/>
    </row>
    <row r="8" spans="3:16" ht="20.25" customHeight="1">
      <c r="E8" s="121"/>
      <c r="F8" s="85"/>
      <c r="G8" s="85"/>
      <c r="H8" s="85"/>
      <c r="I8" s="85"/>
      <c r="J8" s="85"/>
      <c r="K8" s="85"/>
      <c r="L8" s="85"/>
      <c r="M8" s="121"/>
    </row>
    <row r="9" spans="3:16" ht="20.25" customHeight="1" thickBot="1">
      <c r="D9" s="123"/>
      <c r="E9" s="124"/>
      <c r="F9" s="85"/>
      <c r="G9" s="85"/>
      <c r="H9" s="85"/>
      <c r="I9" s="85"/>
      <c r="J9" s="85"/>
      <c r="K9" s="85"/>
      <c r="L9" s="85"/>
      <c r="M9" s="122"/>
      <c r="N9" s="126"/>
      <c r="O9" s="123"/>
    </row>
    <row r="10" spans="3:16" ht="20.25" customHeight="1">
      <c r="C10" s="121"/>
      <c r="D10" s="85"/>
      <c r="E10" s="85"/>
      <c r="F10" s="82"/>
      <c r="G10" s="83"/>
      <c r="L10" s="81"/>
      <c r="M10" s="82"/>
      <c r="N10" s="85"/>
      <c r="O10" s="127"/>
    </row>
    <row r="11" spans="3:16" ht="20.25" customHeight="1">
      <c r="C11" s="121"/>
      <c r="D11" s="85"/>
      <c r="E11" s="85"/>
      <c r="F11" s="85"/>
      <c r="G11" s="86"/>
      <c r="L11" s="84"/>
      <c r="M11" s="85"/>
      <c r="N11" s="85"/>
      <c r="O11" s="121"/>
    </row>
    <row r="12" spans="3:16" ht="20.25" customHeight="1">
      <c r="C12" s="122"/>
      <c r="D12" s="85"/>
      <c r="E12" s="85"/>
      <c r="F12" s="85"/>
      <c r="G12" s="86"/>
      <c r="L12" s="84"/>
      <c r="M12" s="85"/>
      <c r="N12" s="85"/>
      <c r="O12" s="122"/>
    </row>
    <row r="13" spans="3:16" ht="29.25" customHeight="1">
      <c r="C13" s="320" t="s">
        <v>18</v>
      </c>
      <c r="D13" s="321"/>
      <c r="E13" s="80"/>
      <c r="G13" s="326" t="s">
        <v>25</v>
      </c>
      <c r="H13" s="327"/>
      <c r="I13" s="80"/>
      <c r="K13" s="326" t="s">
        <v>17</v>
      </c>
      <c r="L13" s="327"/>
      <c r="M13" s="80"/>
      <c r="O13" s="320" t="s">
        <v>26</v>
      </c>
      <c r="P13" s="321"/>
    </row>
    <row r="14" spans="3:16" ht="29.25" customHeight="1">
      <c r="C14" s="322"/>
      <c r="D14" s="323"/>
      <c r="E14" s="80"/>
      <c r="G14" s="328"/>
      <c r="H14" s="329"/>
      <c r="I14" s="80"/>
      <c r="K14" s="328"/>
      <c r="L14" s="329"/>
      <c r="M14" s="80"/>
      <c r="O14" s="322"/>
      <c r="P14" s="323"/>
    </row>
    <row r="15" spans="3:16" ht="29.25" customHeight="1">
      <c r="C15" s="322"/>
      <c r="D15" s="323"/>
      <c r="E15" s="80"/>
      <c r="G15" s="328"/>
      <c r="H15" s="329"/>
      <c r="I15" s="80"/>
      <c r="K15" s="328"/>
      <c r="L15" s="329"/>
      <c r="M15" s="80"/>
      <c r="O15" s="322"/>
      <c r="P15" s="323"/>
    </row>
    <row r="16" spans="3:16" ht="29.25" customHeight="1">
      <c r="C16" s="322"/>
      <c r="D16" s="323"/>
      <c r="E16" s="80"/>
      <c r="G16" s="328"/>
      <c r="H16" s="329"/>
      <c r="I16" s="80"/>
      <c r="K16" s="328"/>
      <c r="L16" s="329"/>
      <c r="M16" s="80"/>
      <c r="O16" s="322"/>
      <c r="P16" s="323"/>
    </row>
    <row r="17" spans="3:16" ht="29.25" customHeight="1">
      <c r="C17" s="322"/>
      <c r="D17" s="323"/>
      <c r="E17" s="80"/>
      <c r="G17" s="328"/>
      <c r="H17" s="329"/>
      <c r="I17" s="80"/>
      <c r="K17" s="328"/>
      <c r="L17" s="329"/>
      <c r="M17" s="80"/>
      <c r="O17" s="322"/>
      <c r="P17" s="323"/>
    </row>
    <row r="18" spans="3:16" ht="29.25" customHeight="1">
      <c r="C18" s="322"/>
      <c r="D18" s="323"/>
      <c r="E18" s="80"/>
      <c r="G18" s="328"/>
      <c r="H18" s="329"/>
      <c r="I18" s="80"/>
      <c r="K18" s="328"/>
      <c r="L18" s="329"/>
      <c r="M18" s="80"/>
      <c r="O18" s="322"/>
      <c r="P18" s="323"/>
    </row>
    <row r="19" spans="3:16" ht="29.25" customHeight="1">
      <c r="C19" s="324"/>
      <c r="D19" s="325"/>
      <c r="E19" s="80"/>
      <c r="G19" s="330"/>
      <c r="H19" s="331"/>
      <c r="I19" s="80"/>
      <c r="K19" s="330"/>
      <c r="L19" s="331"/>
      <c r="M19" s="80"/>
      <c r="O19" s="324"/>
      <c r="P19" s="325"/>
    </row>
  </sheetData>
  <mergeCells count="5">
    <mergeCell ref="C13:D19"/>
    <mergeCell ref="G13:H19"/>
    <mergeCell ref="K13:L19"/>
    <mergeCell ref="O13:P19"/>
    <mergeCell ref="F3:M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ＫＳＢＬ春季リーグ戦</vt:lpstr>
      <vt:lpstr>決勝トーナメント表</vt:lpstr>
      <vt:lpstr>ＫＳＢＬ春季リーグ戦!Print_Area</vt:lpstr>
    </vt:vector>
  </TitlesOfParts>
  <Company>公共システム本部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開発池長</dc:creator>
  <cp:lastModifiedBy>パパ</cp:lastModifiedBy>
  <cp:lastPrinted>2022-03-13T10:42:00Z</cp:lastPrinted>
  <dcterms:created xsi:type="dcterms:W3CDTF">2009-12-29T02:36:06Z</dcterms:created>
  <dcterms:modified xsi:type="dcterms:W3CDTF">2022-05-01T09:54:21Z</dcterms:modified>
</cp:coreProperties>
</file>