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070" activeTab="0"/>
  </bookViews>
  <sheets>
    <sheet name="ＫＳＢＬ春季リーグ戦" sheetId="1" r:id="rId1"/>
    <sheet name="決勝トーナメント表" sheetId="2" r:id="rId2"/>
  </sheets>
  <definedNames>
    <definedName name="_xlnm.Print_Area" localSheetId="0">'ＫＳＢＬ春季リーグ戦'!$E$1:$AT$43</definedName>
  </definedNames>
  <calcPr fullCalcOnLoad="1"/>
</workbook>
</file>

<file path=xl/sharedStrings.xml><?xml version="1.0" encoding="utf-8"?>
<sst xmlns="http://schemas.openxmlformats.org/spreadsheetml/2006/main" count="339" uniqueCount="91">
  <si>
    <t>勝*2</t>
  </si>
  <si>
    <t>負</t>
  </si>
  <si>
    <t>分*0.5</t>
  </si>
  <si>
    <t>失/100</t>
  </si>
  <si>
    <t>得/1000</t>
  </si>
  <si>
    <t>勝</t>
  </si>
  <si>
    <t>敗</t>
  </si>
  <si>
    <t>分</t>
  </si>
  <si>
    <t>失点</t>
  </si>
  <si>
    <t>得点</t>
  </si>
  <si>
    <t>-</t>
  </si>
  <si>
    <t>　</t>
  </si>
  <si>
    <t>合計</t>
  </si>
  <si>
    <t>試合数</t>
  </si>
  <si>
    <t>勝ち ○ ： 負け ● ： 引分け ▲ （Ａブロック）</t>
  </si>
  <si>
    <t>勝ち ○ ： 負け ● ： 引分け ▲ （Ｂブロック）</t>
  </si>
  <si>
    <t>横尾</t>
  </si>
  <si>
    <t>妙法寺</t>
  </si>
  <si>
    <t>会下山</t>
  </si>
  <si>
    <t>宮川</t>
  </si>
  <si>
    <t>東須磨</t>
  </si>
  <si>
    <t>神戸福田</t>
  </si>
  <si>
    <t>南落合</t>
  </si>
  <si>
    <t>板宿</t>
  </si>
  <si>
    <t>長坂</t>
  </si>
  <si>
    <t>神戸</t>
  </si>
  <si>
    <t>西落合</t>
  </si>
  <si>
    <t>須磨ライズ</t>
  </si>
  <si>
    <t>和田岬</t>
  </si>
  <si>
    <t>落合</t>
  </si>
  <si>
    <t>真陽</t>
  </si>
  <si>
    <t>花谷</t>
  </si>
  <si>
    <t>白川</t>
  </si>
  <si>
    <t>第４回春季大会会長杯あかふじ米予選会</t>
  </si>
  <si>
    <t>●</t>
  </si>
  <si>
    <t>●</t>
  </si>
  <si>
    <t>○</t>
  </si>
  <si>
    <t>●</t>
  </si>
  <si>
    <t>●</t>
  </si>
  <si>
    <t>○</t>
  </si>
  <si>
    <t>●</t>
  </si>
  <si>
    <t>○</t>
  </si>
  <si>
    <t>●</t>
  </si>
  <si>
    <t>●</t>
  </si>
  <si>
    <t>●</t>
  </si>
  <si>
    <t>●</t>
  </si>
  <si>
    <t>●</t>
  </si>
  <si>
    <t>●</t>
  </si>
  <si>
    <t>○</t>
  </si>
  <si>
    <t>○</t>
  </si>
  <si>
    <t>○</t>
  </si>
  <si>
    <t>●</t>
  </si>
  <si>
    <t>○</t>
  </si>
  <si>
    <t>○</t>
  </si>
  <si>
    <t>●</t>
  </si>
  <si>
    <t>●</t>
  </si>
  <si>
    <t>●</t>
  </si>
  <si>
    <t>○</t>
  </si>
  <si>
    <t>●</t>
  </si>
  <si>
    <t>○</t>
  </si>
  <si>
    <t>●</t>
  </si>
  <si>
    <t>●</t>
  </si>
  <si>
    <t>▲</t>
  </si>
  <si>
    <t>○</t>
  </si>
  <si>
    <t>○</t>
  </si>
  <si>
    <t>●</t>
  </si>
  <si>
    <t>○</t>
  </si>
  <si>
    <t>○</t>
  </si>
  <si>
    <t>○</t>
  </si>
  <si>
    <t>●</t>
  </si>
  <si>
    <t>○</t>
  </si>
  <si>
    <t>▲</t>
  </si>
  <si>
    <t>●</t>
  </si>
  <si>
    <t>○</t>
  </si>
  <si>
    <t>●</t>
  </si>
  <si>
    <t>○</t>
  </si>
  <si>
    <t>●</t>
  </si>
  <si>
    <t>○</t>
  </si>
  <si>
    <t>○</t>
  </si>
  <si>
    <t>●</t>
  </si>
  <si>
    <t>●</t>
  </si>
  <si>
    <t>●</t>
  </si>
  <si>
    <t>●</t>
  </si>
  <si>
    <t>●</t>
  </si>
  <si>
    <t>▲</t>
  </si>
  <si>
    <t>○</t>
  </si>
  <si>
    <t>●</t>
  </si>
  <si>
    <t>○</t>
  </si>
  <si>
    <t>真 陽</t>
  </si>
  <si>
    <t>花 谷</t>
  </si>
  <si>
    <t>花谷少年野球部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</si>
</sst>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.0_);[Red]\(0.0\)"/>
    <numFmt numFmtId="179" formatCode="0.0_ 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9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 P丸ゴシック体M"/>
      <family val="3"/>
    </font>
    <font>
      <b/>
      <sz val="24"/>
      <name val="ＤＦ中丸ゴシック体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color indexed="10"/>
      <name val="AR P丸ゴシック体M"/>
      <family val="3"/>
    </font>
    <font>
      <b/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name val="AR P丸ゴシック体M"/>
      <family val="3"/>
    </font>
    <font>
      <b/>
      <sz val="10"/>
      <name val="AR P丸ゴシック体M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1"/>
      <color indexed="8"/>
      <name val="AR P丸ゴシック体M"/>
      <family val="3"/>
    </font>
    <font>
      <b/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2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0"/>
      <color indexed="8"/>
      <name val="AR P丸ゴシック体M"/>
      <family val="3"/>
    </font>
    <font>
      <b/>
      <sz val="12"/>
      <color indexed="8"/>
      <name val="AR P丸ゴシック体M"/>
      <family val="3"/>
    </font>
    <font>
      <b/>
      <sz val="12"/>
      <name val="AR P丸ゴシック体M"/>
      <family val="3"/>
    </font>
    <font>
      <b/>
      <sz val="26"/>
      <name val="游ゴシック"/>
      <family val="3"/>
    </font>
    <font>
      <b/>
      <sz val="26"/>
      <name val="ＤＦ中丸ゴシック体"/>
      <family val="3"/>
    </font>
    <font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indexed="49"/>
      <name val="ＭＳ Ｐゴシック"/>
      <family val="3"/>
    </font>
    <font>
      <b/>
      <sz val="11"/>
      <color indexed="9"/>
      <name val="AR P丸ゴシック体M"/>
      <family val="3"/>
    </font>
    <font>
      <b/>
      <sz val="10"/>
      <color indexed="9"/>
      <name val="ＭＳ ゴシック"/>
      <family val="3"/>
    </font>
    <font>
      <b/>
      <sz val="10"/>
      <color indexed="9"/>
      <name val="ＭＳ 明朝"/>
      <family val="1"/>
    </font>
    <font>
      <sz val="11"/>
      <color indexed="23"/>
      <name val="ＭＳ Ｐゴシック"/>
      <family val="3"/>
    </font>
    <font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sz val="24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sz val="10"/>
      <color theme="0"/>
      <name val="ＭＳ Ｐゴシック"/>
      <family val="3"/>
    </font>
    <font>
      <sz val="8"/>
      <color theme="0"/>
      <name val="ＭＳ Ｐゴシック"/>
      <family val="3"/>
    </font>
    <font>
      <sz val="11"/>
      <color rgb="FFFF0000"/>
      <name val="ＭＳ Ｐゴシック"/>
      <family val="3"/>
    </font>
    <font>
      <sz val="11"/>
      <color theme="8" tint="0.39998000860214233"/>
      <name val="ＭＳ Ｐゴシック"/>
      <family val="3"/>
    </font>
    <font>
      <b/>
      <sz val="11"/>
      <color theme="0"/>
      <name val="AR P丸ゴシック体M"/>
      <family val="3"/>
    </font>
    <font>
      <sz val="11"/>
      <color theme="0"/>
      <name val="ＭＳ Ｐゴシック"/>
      <family val="3"/>
    </font>
    <font>
      <b/>
      <sz val="14"/>
      <color theme="0"/>
      <name val="ＭＳ Ｐゴシック"/>
      <family val="3"/>
    </font>
    <font>
      <b/>
      <sz val="10"/>
      <color theme="0"/>
      <name val="ＭＳ ゴシック"/>
      <family val="3"/>
    </font>
    <font>
      <b/>
      <sz val="10"/>
      <color theme="0"/>
      <name val="ＭＳ 明朝"/>
      <family val="1"/>
    </font>
    <font>
      <sz val="11"/>
      <color theme="0" tint="-0.4999699890613556"/>
      <name val="ＭＳ Ｐゴシック"/>
      <family val="3"/>
    </font>
    <font>
      <sz val="14"/>
      <color theme="0"/>
      <name val="ＭＳ Ｐゴシック"/>
      <family val="3"/>
    </font>
    <font>
      <sz val="14"/>
      <color theme="0"/>
      <name val="ＭＳ ゴシック"/>
      <family val="3"/>
    </font>
    <font>
      <b/>
      <sz val="14"/>
      <color theme="1"/>
      <name val="ＭＳ ゴシック"/>
      <family val="3"/>
    </font>
    <font>
      <sz val="24"/>
      <color theme="0" tint="-0.3499799966812134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6" fillId="0" borderId="3" applyNumberFormat="0" applyFill="0" applyAlignment="0" applyProtection="0"/>
    <xf numFmtId="0" fontId="67" fillId="28" borderId="0" applyNumberFormat="0" applyBorder="0" applyAlignment="0" applyProtection="0"/>
    <xf numFmtId="0" fontId="68" fillId="29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9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0" borderId="4" applyNumberFormat="0" applyAlignment="0" applyProtection="0"/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77" fillId="31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8" fillId="32" borderId="0" xfId="0" applyFont="1" applyFill="1" applyAlignment="1">
      <alignment horizontal="left"/>
    </xf>
    <xf numFmtId="0" fontId="9" fillId="32" borderId="0" xfId="0" applyFont="1" applyFill="1" applyAlignment="1" applyProtection="1">
      <alignment/>
      <protection locked="0"/>
    </xf>
    <xf numFmtId="0" fontId="9" fillId="32" borderId="0" xfId="0" applyFont="1" applyFill="1" applyAlignment="1">
      <alignment horizontal="left"/>
    </xf>
    <xf numFmtId="0" fontId="7" fillId="32" borderId="0" xfId="0" applyFont="1" applyFill="1" applyAlignment="1">
      <alignment/>
    </xf>
    <xf numFmtId="0" fontId="10" fillId="32" borderId="0" xfId="0" applyFont="1" applyFill="1" applyAlignment="1">
      <alignment horizontal="left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21" fillId="32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23" fillId="32" borderId="0" xfId="0" applyFont="1" applyFill="1" applyAlignment="1">
      <alignment horizontal="left"/>
    </xf>
    <xf numFmtId="0" fontId="24" fillId="32" borderId="0" xfId="0" applyFont="1" applyFill="1" applyAlignment="1">
      <alignment/>
    </xf>
    <xf numFmtId="0" fontId="25" fillId="32" borderId="0" xfId="0" applyFont="1" applyFill="1" applyAlignment="1">
      <alignment/>
    </xf>
    <xf numFmtId="178" fontId="9" fillId="32" borderId="0" xfId="0" applyNumberFormat="1" applyFont="1" applyFill="1" applyAlignment="1">
      <alignment horizontal="left"/>
    </xf>
    <xf numFmtId="178" fontId="7" fillId="32" borderId="0" xfId="0" applyNumberFormat="1" applyFont="1" applyFill="1" applyAlignment="1">
      <alignment/>
    </xf>
    <xf numFmtId="178" fontId="12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178" fontId="7" fillId="32" borderId="0" xfId="0" applyNumberFormat="1" applyFont="1" applyFill="1" applyAlignment="1">
      <alignment/>
    </xf>
    <xf numFmtId="0" fontId="11" fillId="32" borderId="0" xfId="0" applyFont="1" applyFill="1" applyAlignment="1">
      <alignment horizontal="center"/>
    </xf>
    <xf numFmtId="178" fontId="9" fillId="32" borderId="0" xfId="0" applyNumberFormat="1" applyFont="1" applyFill="1" applyAlignment="1" applyProtection="1">
      <alignment/>
      <protection locked="0"/>
    </xf>
    <xf numFmtId="0" fontId="13" fillId="32" borderId="11" xfId="0" applyNumberFormat="1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0" fontId="13" fillId="32" borderId="11" xfId="0" applyNumberFormat="1" applyFont="1" applyFill="1" applyBorder="1" applyAlignment="1" applyProtection="1">
      <alignment horizontal="center" vertical="center"/>
      <protection locked="0"/>
    </xf>
    <xf numFmtId="0" fontId="17" fillId="32" borderId="11" xfId="0" applyNumberFormat="1" applyFont="1" applyFill="1" applyBorder="1" applyAlignment="1" applyProtection="1">
      <alignment horizontal="center" vertical="center"/>
      <protection locked="0"/>
    </xf>
    <xf numFmtId="0" fontId="17" fillId="32" borderId="12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/>
    </xf>
    <xf numFmtId="0" fontId="17" fillId="32" borderId="11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shrinkToFit="1"/>
    </xf>
    <xf numFmtId="0" fontId="28" fillId="32" borderId="0" xfId="0" applyFont="1" applyFill="1" applyAlignment="1">
      <alignment/>
    </xf>
    <xf numFmtId="0" fontId="21" fillId="32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9" fillId="32" borderId="0" xfId="0" applyFont="1" applyFill="1" applyAlignment="1">
      <alignment horizontal="center"/>
    </xf>
    <xf numFmtId="0" fontId="30" fillId="32" borderId="0" xfId="0" applyFont="1" applyFill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0" fillId="32" borderId="0" xfId="0" applyFont="1" applyFill="1" applyBorder="1" applyAlignment="1">
      <alignment horizontal="center"/>
    </xf>
    <xf numFmtId="0" fontId="25" fillId="32" borderId="0" xfId="0" applyFont="1" applyFill="1" applyAlignment="1">
      <alignment/>
    </xf>
    <xf numFmtId="0" fontId="16" fillId="32" borderId="0" xfId="0" applyFont="1" applyFill="1" applyAlignment="1">
      <alignment/>
    </xf>
    <xf numFmtId="178" fontId="31" fillId="32" borderId="14" xfId="0" applyNumberFormat="1" applyFont="1" applyFill="1" applyBorder="1" applyAlignment="1">
      <alignment horizontal="center" vertical="center" wrapText="1"/>
    </xf>
    <xf numFmtId="0" fontId="13" fillId="34" borderId="11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78" fillId="32" borderId="0" xfId="0" applyNumberFormat="1" applyFont="1" applyFill="1" applyBorder="1" applyAlignment="1">
      <alignment horizontal="center" vertical="center"/>
    </xf>
    <xf numFmtId="0" fontId="78" fillId="34" borderId="0" xfId="0" applyNumberFormat="1" applyFont="1" applyFill="1" applyBorder="1" applyAlignment="1">
      <alignment horizontal="center" vertical="center"/>
    </xf>
    <xf numFmtId="0" fontId="79" fillId="32" borderId="0" xfId="0" applyFont="1" applyFill="1" applyAlignment="1">
      <alignment horizontal="center"/>
    </xf>
    <xf numFmtId="0" fontId="80" fillId="32" borderId="0" xfId="0" applyFont="1" applyFill="1" applyAlignment="1">
      <alignment horizontal="center"/>
    </xf>
    <xf numFmtId="0" fontId="78" fillId="32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/>
    </xf>
    <xf numFmtId="0" fontId="17" fillId="34" borderId="16" xfId="0" applyNumberFormat="1" applyFont="1" applyFill="1" applyBorder="1" applyAlignment="1">
      <alignment horizontal="center" vertical="center" shrinkToFit="1"/>
    </xf>
    <xf numFmtId="0" fontId="17" fillId="34" borderId="17" xfId="0" applyFont="1" applyFill="1" applyBorder="1" applyAlignment="1">
      <alignment horizontal="center" vertical="center" shrinkToFit="1"/>
    </xf>
    <xf numFmtId="0" fontId="17" fillId="34" borderId="11" xfId="0" applyNumberFormat="1" applyFont="1" applyFill="1" applyBorder="1" applyAlignment="1">
      <alignment horizontal="center" vertical="center" shrinkToFit="1"/>
    </xf>
    <xf numFmtId="0" fontId="17" fillId="34" borderId="12" xfId="0" applyFont="1" applyFill="1" applyBorder="1" applyAlignment="1">
      <alignment horizontal="center" vertical="center" shrinkToFit="1"/>
    </xf>
    <xf numFmtId="0" fontId="17" fillId="34" borderId="13" xfId="0" applyFont="1" applyFill="1" applyBorder="1" applyAlignment="1">
      <alignment horizontal="center" vertical="center" shrinkToFit="1"/>
    </xf>
    <xf numFmtId="0" fontId="17" fillId="34" borderId="18" xfId="0" applyFont="1" applyFill="1" applyBorder="1" applyAlignment="1">
      <alignment horizontal="center" vertical="center" shrinkToFit="1"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5" fillId="32" borderId="0" xfId="0" applyFont="1" applyFill="1" applyAlignment="1">
      <alignment vertical="center"/>
    </xf>
    <xf numFmtId="0" fontId="0" fillId="32" borderId="0" xfId="0" applyFill="1" applyAlignment="1">
      <alignment horizontal="center"/>
    </xf>
    <xf numFmtId="0" fontId="78" fillId="34" borderId="19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81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82" fillId="32" borderId="0" xfId="0" applyFont="1" applyFill="1" applyAlignment="1">
      <alignment/>
    </xf>
    <xf numFmtId="0" fontId="78" fillId="34" borderId="0" xfId="0" applyNumberFormat="1" applyFont="1" applyFill="1" applyBorder="1" applyAlignment="1" applyProtection="1">
      <alignment horizontal="center" vertical="center"/>
      <protection locked="0"/>
    </xf>
    <xf numFmtId="0" fontId="79" fillId="34" borderId="0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4" fillId="34" borderId="0" xfId="0" applyFont="1" applyFill="1" applyBorder="1" applyAlignment="1">
      <alignment/>
    </xf>
    <xf numFmtId="0" fontId="85" fillId="32" borderId="0" xfId="0" applyFont="1" applyFill="1" applyAlignment="1">
      <alignment horizontal="left"/>
    </xf>
    <xf numFmtId="0" fontId="17" fillId="34" borderId="11" xfId="0" applyNumberFormat="1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left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78" fillId="32" borderId="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2" borderId="11" xfId="0" applyFont="1" applyFill="1" applyBorder="1" applyAlignment="1" applyProtection="1">
      <alignment horizontal="center" vertical="center"/>
      <protection locked="0"/>
    </xf>
    <xf numFmtId="0" fontId="17" fillId="32" borderId="11" xfId="0" applyFont="1" applyFill="1" applyBorder="1" applyAlignment="1" applyProtection="1">
      <alignment horizontal="center" vertical="center"/>
      <protection locked="0"/>
    </xf>
    <xf numFmtId="0" fontId="17" fillId="32" borderId="1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 shrinkToFit="1"/>
    </xf>
    <xf numFmtId="0" fontId="11" fillId="32" borderId="21" xfId="0" applyFont="1" applyFill="1" applyBorder="1" applyAlignment="1" applyProtection="1">
      <alignment horizontal="center" vertical="center" wrapText="1"/>
      <protection locked="0"/>
    </xf>
    <xf numFmtId="178" fontId="12" fillId="32" borderId="14" xfId="0" applyNumberFormat="1" applyFont="1" applyFill="1" applyBorder="1" applyAlignment="1">
      <alignment horizontal="center" vertical="center" wrapText="1"/>
    </xf>
    <xf numFmtId="0" fontId="12" fillId="32" borderId="14" xfId="0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>
      <alignment horizontal="center" vertical="center" shrinkToFit="1"/>
    </xf>
    <xf numFmtId="0" fontId="12" fillId="32" borderId="14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176" fontId="78" fillId="32" borderId="0" xfId="0" applyNumberFormat="1" applyFont="1" applyFill="1" applyBorder="1" applyAlignment="1">
      <alignment vertical="center" shrinkToFit="1"/>
    </xf>
    <xf numFmtId="178" fontId="78" fillId="32" borderId="0" xfId="0" applyNumberFormat="1" applyFont="1" applyFill="1" applyBorder="1" applyAlignment="1">
      <alignment vertical="center" shrinkToFit="1"/>
    </xf>
    <xf numFmtId="177" fontId="78" fillId="32" borderId="0" xfId="0" applyNumberFormat="1" applyFont="1" applyFill="1" applyBorder="1" applyAlignment="1">
      <alignment vertical="center" shrinkToFit="1"/>
    </xf>
    <xf numFmtId="0" fontId="83" fillId="34" borderId="0" xfId="0" applyFont="1" applyFill="1" applyBorder="1" applyAlignment="1">
      <alignment horizontal="center" vertical="center" shrinkToFit="1"/>
    </xf>
    <xf numFmtId="178" fontId="78" fillId="32" borderId="0" xfId="0" applyNumberFormat="1" applyFont="1" applyFill="1" applyBorder="1" applyAlignment="1">
      <alignment vertical="center"/>
    </xf>
    <xf numFmtId="176" fontId="86" fillId="32" borderId="0" xfId="0" applyNumberFormat="1" applyFont="1" applyFill="1" applyBorder="1" applyAlignment="1">
      <alignment vertical="center"/>
    </xf>
    <xf numFmtId="0" fontId="87" fillId="32" borderId="0" xfId="0" applyFont="1" applyFill="1" applyBorder="1" applyAlignment="1">
      <alignment vertical="center"/>
    </xf>
    <xf numFmtId="0" fontId="87" fillId="32" borderId="0" xfId="0" applyNumberFormat="1" applyFont="1" applyFill="1" applyBorder="1" applyAlignment="1">
      <alignment vertical="center"/>
    </xf>
    <xf numFmtId="176" fontId="78" fillId="33" borderId="0" xfId="0" applyNumberFormat="1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179" fontId="83" fillId="34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8" fillId="0" borderId="0" xfId="0" applyFont="1" applyAlignment="1">
      <alignment/>
    </xf>
    <xf numFmtId="0" fontId="78" fillId="32" borderId="0" xfId="0" applyFont="1" applyFill="1" applyBorder="1" applyAlignment="1">
      <alignment horizontal="center" vertical="center"/>
    </xf>
    <xf numFmtId="176" fontId="78" fillId="32" borderId="0" xfId="0" applyNumberFormat="1" applyFont="1" applyFill="1" applyBorder="1" applyAlignment="1">
      <alignment vertical="center" shrinkToFit="1"/>
    </xf>
    <xf numFmtId="178" fontId="78" fillId="32" borderId="0" xfId="0" applyNumberFormat="1" applyFont="1" applyFill="1" applyBorder="1" applyAlignment="1">
      <alignment vertical="center" shrinkToFit="1"/>
    </xf>
    <xf numFmtId="177" fontId="78" fillId="32" borderId="0" xfId="0" applyNumberFormat="1" applyFont="1" applyFill="1" applyBorder="1" applyAlignment="1">
      <alignment vertical="center" shrinkToFit="1"/>
    </xf>
    <xf numFmtId="0" fontId="89" fillId="32" borderId="0" xfId="0" applyFont="1" applyFill="1" applyBorder="1" applyAlignment="1">
      <alignment vertical="center" shrinkToFit="1"/>
    </xf>
    <xf numFmtId="0" fontId="78" fillId="34" borderId="0" xfId="0" applyFont="1" applyFill="1" applyBorder="1" applyAlignment="1">
      <alignment horizontal="center" vertical="center"/>
    </xf>
    <xf numFmtId="176" fontId="86" fillId="32" borderId="0" xfId="0" applyNumberFormat="1" applyFont="1" applyFill="1" applyBorder="1" applyAlignment="1">
      <alignment vertical="center"/>
    </xf>
    <xf numFmtId="0" fontId="87" fillId="32" borderId="0" xfId="0" applyFont="1" applyFill="1" applyBorder="1" applyAlignment="1">
      <alignment vertical="center"/>
    </xf>
    <xf numFmtId="0" fontId="79" fillId="32" borderId="0" xfId="0" applyFont="1" applyFill="1" applyBorder="1" applyAlignment="1">
      <alignment vertical="center"/>
    </xf>
    <xf numFmtId="0" fontId="87" fillId="32" borderId="0" xfId="0" applyNumberFormat="1" applyFont="1" applyFill="1" applyBorder="1" applyAlignment="1">
      <alignment vertical="center"/>
    </xf>
    <xf numFmtId="0" fontId="79" fillId="32" borderId="0" xfId="0" applyNumberFormat="1" applyFont="1" applyFill="1" applyBorder="1" applyAlignment="1">
      <alignment vertical="center"/>
    </xf>
    <xf numFmtId="176" fontId="78" fillId="33" borderId="0" xfId="0" applyNumberFormat="1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center" vertical="center" shrinkToFit="1"/>
    </xf>
    <xf numFmtId="179" fontId="83" fillId="34" borderId="0" xfId="0" applyNumberFormat="1" applyFont="1" applyFill="1" applyBorder="1" applyAlignment="1">
      <alignment horizontal="center" vertical="center" shrinkToFit="1"/>
    </xf>
    <xf numFmtId="178" fontId="78" fillId="32" borderId="0" xfId="0" applyNumberFormat="1" applyFont="1" applyFill="1" applyBorder="1" applyAlignment="1">
      <alignment vertical="center"/>
    </xf>
    <xf numFmtId="178" fontId="78" fillId="34" borderId="0" xfId="0" applyNumberFormat="1" applyFont="1" applyFill="1" applyBorder="1" applyAlignment="1">
      <alignment vertical="center" shrinkToFit="1"/>
    </xf>
    <xf numFmtId="177" fontId="78" fillId="34" borderId="0" xfId="0" applyNumberFormat="1" applyFont="1" applyFill="1" applyBorder="1" applyAlignment="1">
      <alignment vertical="center" shrinkToFit="1"/>
    </xf>
    <xf numFmtId="0" fontId="89" fillId="34" borderId="0" xfId="0" applyFont="1" applyFill="1" applyBorder="1" applyAlignment="1">
      <alignment vertical="center" shrinkToFit="1"/>
    </xf>
    <xf numFmtId="176" fontId="86" fillId="34" borderId="0" xfId="0" applyNumberFormat="1" applyFont="1" applyFill="1" applyBorder="1" applyAlignment="1">
      <alignment vertical="center"/>
    </xf>
    <xf numFmtId="0" fontId="87" fillId="34" borderId="0" xfId="0" applyFont="1" applyFill="1" applyBorder="1" applyAlignment="1">
      <alignment vertical="center"/>
    </xf>
    <xf numFmtId="0" fontId="79" fillId="34" borderId="0" xfId="0" applyFont="1" applyFill="1" applyBorder="1" applyAlignment="1">
      <alignment vertical="center"/>
    </xf>
    <xf numFmtId="0" fontId="87" fillId="34" borderId="0" xfId="0" applyNumberFormat="1" applyFont="1" applyFill="1" applyBorder="1" applyAlignment="1">
      <alignment vertical="center"/>
    </xf>
    <xf numFmtId="0" fontId="79" fillId="34" borderId="0" xfId="0" applyNumberFormat="1" applyFont="1" applyFill="1" applyBorder="1" applyAlignment="1">
      <alignment vertical="center"/>
    </xf>
    <xf numFmtId="176" fontId="78" fillId="34" borderId="0" xfId="0" applyNumberFormat="1" applyFont="1" applyFill="1" applyBorder="1" applyAlignment="1">
      <alignment vertical="center"/>
    </xf>
    <xf numFmtId="176" fontId="78" fillId="34" borderId="0" xfId="0" applyNumberFormat="1" applyFont="1" applyFill="1" applyBorder="1" applyAlignment="1">
      <alignment vertical="center" shrinkToFit="1"/>
    </xf>
    <xf numFmtId="0" fontId="78" fillId="34" borderId="19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center" vertical="center"/>
    </xf>
    <xf numFmtId="178" fontId="78" fillId="34" borderId="0" xfId="0" applyNumberFormat="1" applyFont="1" applyFill="1" applyBorder="1" applyAlignment="1">
      <alignment vertical="center"/>
    </xf>
    <xf numFmtId="177" fontId="17" fillId="32" borderId="32" xfId="0" applyNumberFormat="1" applyFont="1" applyFill="1" applyBorder="1" applyAlignment="1">
      <alignment vertical="center" shrinkToFit="1"/>
    </xf>
    <xf numFmtId="177" fontId="17" fillId="32" borderId="33" xfId="0" applyNumberFormat="1" applyFont="1" applyFill="1" applyBorder="1" applyAlignment="1">
      <alignment vertical="center" shrinkToFit="1"/>
    </xf>
    <xf numFmtId="177" fontId="17" fillId="32" borderId="34" xfId="0" applyNumberFormat="1" applyFont="1" applyFill="1" applyBorder="1" applyAlignment="1">
      <alignment vertical="center" shrinkToFit="1"/>
    </xf>
    <xf numFmtId="0" fontId="27" fillId="32" borderId="35" xfId="0" applyFont="1" applyFill="1" applyBorder="1" applyAlignment="1">
      <alignment vertical="center" shrinkToFit="1"/>
    </xf>
    <xf numFmtId="0" fontId="17" fillId="36" borderId="11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36" borderId="36" xfId="0" applyFont="1" applyFill="1" applyBorder="1" applyAlignment="1">
      <alignment horizontal="center" vertical="center"/>
    </xf>
    <xf numFmtId="0" fontId="17" fillId="36" borderId="37" xfId="0" applyFont="1" applyFill="1" applyBorder="1" applyAlignment="1">
      <alignment horizontal="center" vertical="center"/>
    </xf>
    <xf numFmtId="0" fontId="17" fillId="36" borderId="38" xfId="0" applyFont="1" applyFill="1" applyBorder="1" applyAlignment="1">
      <alignment horizontal="center" vertical="center"/>
    </xf>
    <xf numFmtId="0" fontId="17" fillId="34" borderId="36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17" fillId="34" borderId="39" xfId="0" applyFont="1" applyFill="1" applyBorder="1" applyAlignment="1">
      <alignment horizontal="center" vertical="center"/>
    </xf>
    <xf numFmtId="0" fontId="19" fillId="32" borderId="34" xfId="0" applyFont="1" applyFill="1" applyBorder="1" applyAlignment="1">
      <alignment vertical="center"/>
    </xf>
    <xf numFmtId="0" fontId="20" fillId="32" borderId="35" xfId="0" applyFont="1" applyFill="1" applyBorder="1" applyAlignment="1">
      <alignment vertical="center"/>
    </xf>
    <xf numFmtId="0" fontId="19" fillId="32" borderId="34" xfId="0" applyNumberFormat="1" applyFont="1" applyFill="1" applyBorder="1" applyAlignment="1">
      <alignment vertical="center"/>
    </xf>
    <xf numFmtId="0" fontId="20" fillId="32" borderId="35" xfId="0" applyNumberFormat="1" applyFont="1" applyFill="1" applyBorder="1" applyAlignment="1">
      <alignment vertical="center"/>
    </xf>
    <xf numFmtId="176" fontId="17" fillId="33" borderId="34" xfId="0" applyNumberFormat="1" applyFont="1" applyFill="1" applyBorder="1" applyAlignment="1">
      <alignment vertical="center"/>
    </xf>
    <xf numFmtId="176" fontId="17" fillId="33" borderId="35" xfId="0" applyNumberFormat="1" applyFont="1" applyFill="1" applyBorder="1" applyAlignment="1">
      <alignment vertical="center"/>
    </xf>
    <xf numFmtId="176" fontId="17" fillId="32" borderId="34" xfId="0" applyNumberFormat="1" applyFont="1" applyFill="1" applyBorder="1" applyAlignment="1">
      <alignment vertical="center" shrinkToFit="1"/>
    </xf>
    <xf numFmtId="176" fontId="17" fillId="32" borderId="35" xfId="0" applyNumberFormat="1" applyFont="1" applyFill="1" applyBorder="1" applyAlignment="1">
      <alignment vertical="center" shrinkToFit="1"/>
    </xf>
    <xf numFmtId="178" fontId="17" fillId="32" borderId="34" xfId="0" applyNumberFormat="1" applyFont="1" applyFill="1" applyBorder="1" applyAlignment="1">
      <alignment vertical="center" shrinkToFit="1"/>
    </xf>
    <xf numFmtId="178" fontId="17" fillId="32" borderId="35" xfId="0" applyNumberFormat="1" applyFont="1" applyFill="1" applyBorder="1" applyAlignment="1">
      <alignment vertical="center" shrinkToFit="1"/>
    </xf>
    <xf numFmtId="0" fontId="33" fillId="34" borderId="40" xfId="0" applyFont="1" applyFill="1" applyBorder="1" applyAlignment="1">
      <alignment horizontal="center" vertical="center" shrinkToFit="1"/>
    </xf>
    <xf numFmtId="0" fontId="33" fillId="34" borderId="41" xfId="0" applyFont="1" applyFill="1" applyBorder="1" applyAlignment="1">
      <alignment horizontal="center" vertical="center" shrinkToFit="1"/>
    </xf>
    <xf numFmtId="179" fontId="11" fillId="34" borderId="34" xfId="0" applyNumberFormat="1" applyFont="1" applyFill="1" applyBorder="1" applyAlignment="1">
      <alignment horizontal="center" vertical="center" shrinkToFit="1"/>
    </xf>
    <xf numFmtId="179" fontId="11" fillId="34" borderId="35" xfId="0" applyNumberFormat="1" applyFont="1" applyFill="1" applyBorder="1" applyAlignment="1">
      <alignment horizontal="center" vertical="center" shrinkToFit="1"/>
    </xf>
    <xf numFmtId="178" fontId="13" fillId="32" borderId="34" xfId="0" applyNumberFormat="1" applyFont="1" applyFill="1" applyBorder="1" applyAlignment="1">
      <alignment vertical="center"/>
    </xf>
    <xf numFmtId="178" fontId="13" fillId="32" borderId="35" xfId="0" applyNumberFormat="1" applyFont="1" applyFill="1" applyBorder="1" applyAlignment="1">
      <alignment vertical="center"/>
    </xf>
    <xf numFmtId="176" fontId="18" fillId="32" borderId="34" xfId="0" applyNumberFormat="1" applyFont="1" applyFill="1" applyBorder="1" applyAlignment="1">
      <alignment vertical="center"/>
    </xf>
    <xf numFmtId="176" fontId="18" fillId="32" borderId="35" xfId="0" applyNumberFormat="1" applyFont="1" applyFill="1" applyBorder="1" applyAlignment="1">
      <alignment vertical="center"/>
    </xf>
    <xf numFmtId="56" fontId="13" fillId="34" borderId="42" xfId="0" applyNumberFormat="1" applyFont="1" applyFill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/>
    </xf>
    <xf numFmtId="0" fontId="13" fillId="34" borderId="44" xfId="0" applyFont="1" applyFill="1" applyBorder="1" applyAlignment="1">
      <alignment horizontal="center" vertical="center"/>
    </xf>
    <xf numFmtId="0" fontId="26" fillId="32" borderId="45" xfId="0" applyFont="1" applyFill="1" applyBorder="1" applyAlignment="1">
      <alignment horizontal="center" vertical="center"/>
    </xf>
    <xf numFmtId="0" fontId="27" fillId="32" borderId="46" xfId="0" applyFont="1" applyFill="1" applyBorder="1" applyAlignment="1">
      <alignment vertical="center" shrinkToFit="1"/>
    </xf>
    <xf numFmtId="0" fontId="17" fillId="36" borderId="13" xfId="0" applyFont="1" applyFill="1" applyBorder="1" applyAlignment="1">
      <alignment horizontal="center" vertical="center"/>
    </xf>
    <xf numFmtId="0" fontId="17" fillId="36" borderId="42" xfId="0" applyFont="1" applyFill="1" applyBorder="1" applyAlignment="1">
      <alignment horizontal="center" vertical="center"/>
    </xf>
    <xf numFmtId="0" fontId="17" fillId="36" borderId="43" xfId="0" applyFont="1" applyFill="1" applyBorder="1" applyAlignment="1">
      <alignment horizontal="center" vertical="center"/>
    </xf>
    <xf numFmtId="0" fontId="17" fillId="36" borderId="47" xfId="0" applyFont="1" applyFill="1" applyBorder="1" applyAlignment="1">
      <alignment horizontal="center" vertical="center"/>
    </xf>
    <xf numFmtId="0" fontId="17" fillId="34" borderId="42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 vertical="center"/>
    </xf>
    <xf numFmtId="0" fontId="17" fillId="34" borderId="47" xfId="0" applyFont="1" applyFill="1" applyBorder="1" applyAlignment="1">
      <alignment horizontal="center" vertical="center"/>
    </xf>
    <xf numFmtId="0" fontId="20" fillId="32" borderId="46" xfId="0" applyNumberFormat="1" applyFont="1" applyFill="1" applyBorder="1" applyAlignment="1">
      <alignment vertical="center"/>
    </xf>
    <xf numFmtId="176" fontId="17" fillId="33" borderId="46" xfId="0" applyNumberFormat="1" applyFont="1" applyFill="1" applyBorder="1" applyAlignment="1">
      <alignment vertical="center"/>
    </xf>
    <xf numFmtId="176" fontId="17" fillId="32" borderId="46" xfId="0" applyNumberFormat="1" applyFont="1" applyFill="1" applyBorder="1" applyAlignment="1">
      <alignment vertical="center" shrinkToFit="1"/>
    </xf>
    <xf numFmtId="178" fontId="17" fillId="32" borderId="46" xfId="0" applyNumberFormat="1" applyFont="1" applyFill="1" applyBorder="1" applyAlignment="1">
      <alignment vertical="center" shrinkToFit="1"/>
    </xf>
    <xf numFmtId="179" fontId="11" fillId="34" borderId="46" xfId="0" applyNumberFormat="1" applyFont="1" applyFill="1" applyBorder="1" applyAlignment="1">
      <alignment horizontal="center" vertical="center" shrinkToFit="1"/>
    </xf>
    <xf numFmtId="178" fontId="13" fillId="32" borderId="46" xfId="0" applyNumberFormat="1" applyFont="1" applyFill="1" applyBorder="1" applyAlignment="1">
      <alignment vertical="center"/>
    </xf>
    <xf numFmtId="176" fontId="18" fillId="32" borderId="46" xfId="0" applyNumberFormat="1" applyFont="1" applyFill="1" applyBorder="1" applyAlignment="1">
      <alignment vertical="center"/>
    </xf>
    <xf numFmtId="0" fontId="20" fillId="32" borderId="46" xfId="0" applyFont="1" applyFill="1" applyBorder="1" applyAlignment="1">
      <alignment vertical="center"/>
    </xf>
    <xf numFmtId="0" fontId="32" fillId="34" borderId="40" xfId="0" applyFont="1" applyFill="1" applyBorder="1" applyAlignment="1">
      <alignment horizontal="center" vertical="center" shrinkToFit="1"/>
    </xf>
    <xf numFmtId="0" fontId="32" fillId="34" borderId="48" xfId="0" applyFont="1" applyFill="1" applyBorder="1" applyAlignment="1">
      <alignment horizontal="center" vertical="center" shrinkToFit="1"/>
    </xf>
    <xf numFmtId="0" fontId="13" fillId="34" borderId="47" xfId="0" applyFont="1" applyFill="1" applyBorder="1" applyAlignment="1">
      <alignment horizontal="center" vertical="center"/>
    </xf>
    <xf numFmtId="0" fontId="13" fillId="34" borderId="42" xfId="0" applyFont="1" applyFill="1" applyBorder="1" applyAlignment="1">
      <alignment horizontal="center" vertical="center"/>
    </xf>
    <xf numFmtId="176" fontId="14" fillId="32" borderId="34" xfId="0" applyNumberFormat="1" applyFont="1" applyFill="1" applyBorder="1" applyAlignment="1">
      <alignment vertical="center"/>
    </xf>
    <xf numFmtId="176" fontId="14" fillId="32" borderId="46" xfId="0" applyNumberFormat="1" applyFont="1" applyFill="1" applyBorder="1" applyAlignment="1">
      <alignment vertical="center"/>
    </xf>
    <xf numFmtId="176" fontId="13" fillId="32" borderId="34" xfId="0" applyNumberFormat="1" applyFont="1" applyFill="1" applyBorder="1" applyAlignment="1">
      <alignment vertical="center" shrinkToFit="1"/>
    </xf>
    <xf numFmtId="176" fontId="13" fillId="32" borderId="46" xfId="0" applyNumberFormat="1" applyFont="1" applyFill="1" applyBorder="1" applyAlignment="1">
      <alignment vertical="center" shrinkToFit="1"/>
    </xf>
    <xf numFmtId="178" fontId="13" fillId="32" borderId="34" xfId="0" applyNumberFormat="1" applyFont="1" applyFill="1" applyBorder="1" applyAlignment="1">
      <alignment vertical="center" shrinkToFit="1"/>
    </xf>
    <xf numFmtId="178" fontId="13" fillId="32" borderId="46" xfId="0" applyNumberFormat="1" applyFont="1" applyFill="1" applyBorder="1" applyAlignment="1">
      <alignment vertical="center" shrinkToFit="1"/>
    </xf>
    <xf numFmtId="177" fontId="13" fillId="32" borderId="32" xfId="0" applyNumberFormat="1" applyFont="1" applyFill="1" applyBorder="1" applyAlignment="1">
      <alignment vertical="center" shrinkToFit="1"/>
    </xf>
    <xf numFmtId="177" fontId="13" fillId="32" borderId="34" xfId="0" applyNumberFormat="1" applyFont="1" applyFill="1" applyBorder="1" applyAlignment="1">
      <alignment vertical="center" shrinkToFit="1"/>
    </xf>
    <xf numFmtId="0" fontId="26" fillId="32" borderId="46" xfId="0" applyFont="1" applyFill="1" applyBorder="1" applyAlignment="1">
      <alignment vertical="center" shrinkToFit="1"/>
    </xf>
    <xf numFmtId="0" fontId="13" fillId="36" borderId="11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6" borderId="42" xfId="0" applyFont="1" applyFill="1" applyBorder="1" applyAlignment="1">
      <alignment horizontal="center" vertical="center"/>
    </xf>
    <xf numFmtId="0" fontId="13" fillId="36" borderId="43" xfId="0" applyFont="1" applyFill="1" applyBorder="1" applyAlignment="1">
      <alignment horizontal="center" vertical="center"/>
    </xf>
    <xf numFmtId="0" fontId="13" fillId="36" borderId="47" xfId="0" applyFont="1" applyFill="1" applyBorder="1" applyAlignment="1">
      <alignment horizontal="center" vertical="center"/>
    </xf>
    <xf numFmtId="0" fontId="15" fillId="32" borderId="34" xfId="0" applyFont="1" applyFill="1" applyBorder="1" applyAlignment="1">
      <alignment vertical="center"/>
    </xf>
    <xf numFmtId="0" fontId="7" fillId="32" borderId="46" xfId="0" applyFont="1" applyFill="1" applyBorder="1" applyAlignment="1">
      <alignment vertical="center"/>
    </xf>
    <xf numFmtId="0" fontId="15" fillId="32" borderId="34" xfId="0" applyNumberFormat="1" applyFont="1" applyFill="1" applyBorder="1" applyAlignment="1">
      <alignment vertical="center"/>
    </xf>
    <xf numFmtId="0" fontId="7" fillId="32" borderId="46" xfId="0" applyNumberFormat="1" applyFont="1" applyFill="1" applyBorder="1" applyAlignment="1">
      <alignment vertical="center"/>
    </xf>
    <xf numFmtId="176" fontId="13" fillId="33" borderId="34" xfId="0" applyNumberFormat="1" applyFont="1" applyFill="1" applyBorder="1" applyAlignment="1">
      <alignment vertical="center"/>
    </xf>
    <xf numFmtId="176" fontId="13" fillId="33" borderId="46" xfId="0" applyNumberFormat="1" applyFont="1" applyFill="1" applyBorder="1" applyAlignment="1">
      <alignment vertical="center"/>
    </xf>
    <xf numFmtId="0" fontId="33" fillId="34" borderId="48" xfId="0" applyFont="1" applyFill="1" applyBorder="1" applyAlignment="1">
      <alignment horizontal="center" vertical="center" shrinkToFit="1"/>
    </xf>
    <xf numFmtId="56" fontId="78" fillId="34" borderId="19" xfId="0" applyNumberFormat="1" applyFont="1" applyFill="1" applyBorder="1" applyAlignment="1">
      <alignment horizontal="center" vertical="center"/>
    </xf>
    <xf numFmtId="56" fontId="90" fillId="34" borderId="0" xfId="0" applyNumberFormat="1" applyFont="1" applyFill="1" applyBorder="1" applyAlignment="1">
      <alignment horizontal="center" vertical="center"/>
    </xf>
    <xf numFmtId="0" fontId="90" fillId="34" borderId="0" xfId="0" applyFont="1" applyFill="1" applyBorder="1" applyAlignment="1">
      <alignment horizontal="center" vertical="center"/>
    </xf>
    <xf numFmtId="0" fontId="33" fillId="34" borderId="49" xfId="0" applyFont="1" applyFill="1" applyBorder="1" applyAlignment="1">
      <alignment horizontal="center" vertical="center" shrinkToFit="1"/>
    </xf>
    <xf numFmtId="56" fontId="78" fillId="32" borderId="0" xfId="0" applyNumberFormat="1" applyFont="1" applyFill="1" applyBorder="1" applyAlignment="1">
      <alignment horizontal="center" vertical="center" shrinkToFit="1"/>
    </xf>
    <xf numFmtId="0" fontId="78" fillId="32" borderId="0" xfId="0" applyFont="1" applyFill="1" applyBorder="1" applyAlignment="1">
      <alignment horizontal="center" vertical="center" shrinkToFit="1"/>
    </xf>
    <xf numFmtId="56" fontId="17" fillId="34" borderId="42" xfId="0" applyNumberFormat="1" applyFont="1" applyFill="1" applyBorder="1" applyAlignment="1">
      <alignment horizontal="center" vertical="center"/>
    </xf>
    <xf numFmtId="0" fontId="83" fillId="32" borderId="0" xfId="0" applyFont="1" applyFill="1" applyBorder="1" applyAlignment="1">
      <alignment horizontal="center" vertical="center" shrinkToFit="1"/>
    </xf>
    <xf numFmtId="0" fontId="11" fillId="32" borderId="10" xfId="0" applyFont="1" applyFill="1" applyBorder="1" applyAlignment="1">
      <alignment horizontal="center" vertical="center" shrinkToFit="1"/>
    </xf>
    <xf numFmtId="0" fontId="11" fillId="32" borderId="50" xfId="0" applyFont="1" applyFill="1" applyBorder="1" applyAlignment="1">
      <alignment horizontal="center" vertical="center" shrinkToFit="1"/>
    </xf>
    <xf numFmtId="0" fontId="11" fillId="32" borderId="51" xfId="0" applyFont="1" applyFill="1" applyBorder="1" applyAlignment="1">
      <alignment horizontal="center" vertical="center" shrinkToFit="1"/>
    </xf>
    <xf numFmtId="0" fontId="11" fillId="32" borderId="52" xfId="0" applyFont="1" applyFill="1" applyBorder="1" applyAlignment="1">
      <alignment horizontal="center" vertical="center" shrinkToFit="1"/>
    </xf>
    <xf numFmtId="0" fontId="83" fillId="32" borderId="19" xfId="0" applyFont="1" applyFill="1" applyBorder="1" applyAlignment="1">
      <alignment horizontal="center" vertical="center" shrinkToFit="1"/>
    </xf>
    <xf numFmtId="0" fontId="5" fillId="32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 shrinkToFit="1"/>
    </xf>
    <xf numFmtId="0" fontId="13" fillId="34" borderId="36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178" fontId="13" fillId="34" borderId="35" xfId="0" applyNumberFormat="1" applyFont="1" applyFill="1" applyBorder="1" applyAlignment="1">
      <alignment vertical="center" shrinkToFit="1"/>
    </xf>
    <xf numFmtId="177" fontId="13" fillId="32" borderId="33" xfId="0" applyNumberFormat="1" applyFont="1" applyFill="1" applyBorder="1" applyAlignment="1">
      <alignment vertical="center" shrinkToFit="1"/>
    </xf>
    <xf numFmtId="0" fontId="26" fillId="34" borderId="35" xfId="0" applyFont="1" applyFill="1" applyBorder="1" applyAlignment="1">
      <alignment vertical="center" shrinkToFit="1"/>
    </xf>
    <xf numFmtId="0" fontId="13" fillId="36" borderId="15" xfId="0" applyFont="1" applyFill="1" applyBorder="1" applyAlignment="1">
      <alignment horizontal="center" vertical="center"/>
    </xf>
    <xf numFmtId="0" fontId="13" fillId="36" borderId="36" xfId="0" applyFont="1" applyFill="1" applyBorder="1" applyAlignment="1">
      <alignment horizontal="center" vertical="center"/>
    </xf>
    <xf numFmtId="0" fontId="13" fillId="36" borderId="37" xfId="0" applyFont="1" applyFill="1" applyBorder="1" applyAlignment="1">
      <alignment horizontal="center" vertical="center"/>
    </xf>
    <xf numFmtId="0" fontId="13" fillId="36" borderId="38" xfId="0" applyFont="1" applyFill="1" applyBorder="1" applyAlignment="1">
      <alignment horizontal="center" vertical="center"/>
    </xf>
    <xf numFmtId="176" fontId="14" fillId="34" borderId="35" xfId="0" applyNumberFormat="1" applyFont="1" applyFill="1" applyBorder="1" applyAlignment="1">
      <alignment vertical="center"/>
    </xf>
    <xf numFmtId="0" fontId="7" fillId="34" borderId="35" xfId="0" applyFont="1" applyFill="1" applyBorder="1" applyAlignment="1">
      <alignment vertical="center"/>
    </xf>
    <xf numFmtId="176" fontId="13" fillId="33" borderId="35" xfId="0" applyNumberFormat="1" applyFont="1" applyFill="1" applyBorder="1" applyAlignment="1">
      <alignment vertical="center"/>
    </xf>
    <xf numFmtId="176" fontId="13" fillId="34" borderId="35" xfId="0" applyNumberFormat="1" applyFont="1" applyFill="1" applyBorder="1" applyAlignment="1">
      <alignment vertical="center" shrinkToFit="1"/>
    </xf>
    <xf numFmtId="0" fontId="32" fillId="34" borderId="49" xfId="0" applyFont="1" applyFill="1" applyBorder="1" applyAlignment="1">
      <alignment horizontal="center" vertical="center" shrinkToFit="1"/>
    </xf>
    <xf numFmtId="0" fontId="32" fillId="34" borderId="53" xfId="0" applyFont="1" applyFill="1" applyBorder="1" applyAlignment="1">
      <alignment horizontal="center" vertical="center" shrinkToFit="1"/>
    </xf>
    <xf numFmtId="49" fontId="17" fillId="34" borderId="42" xfId="0" applyNumberFormat="1" applyFont="1" applyFill="1" applyBorder="1" applyAlignment="1">
      <alignment horizontal="center" vertical="center" shrinkToFit="1"/>
    </xf>
    <xf numFmtId="49" fontId="17" fillId="34" borderId="43" xfId="0" applyNumberFormat="1" applyFont="1" applyFill="1" applyBorder="1" applyAlignment="1">
      <alignment horizontal="center" vertical="center" shrinkToFit="1"/>
    </xf>
    <xf numFmtId="49" fontId="17" fillId="34" borderId="44" xfId="0" applyNumberFormat="1" applyFont="1" applyFill="1" applyBorder="1" applyAlignment="1">
      <alignment horizontal="center" vertical="center" shrinkToFit="1"/>
    </xf>
    <xf numFmtId="176" fontId="17" fillId="34" borderId="34" xfId="0" applyNumberFormat="1" applyFont="1" applyFill="1" applyBorder="1" applyAlignment="1">
      <alignment vertical="center" shrinkToFit="1"/>
    </xf>
    <xf numFmtId="176" fontId="17" fillId="34" borderId="46" xfId="0" applyNumberFormat="1" applyFont="1" applyFill="1" applyBorder="1" applyAlignment="1">
      <alignment vertical="center" shrinkToFit="1"/>
    </xf>
    <xf numFmtId="49" fontId="17" fillId="34" borderId="47" xfId="0" applyNumberFormat="1" applyFont="1" applyFill="1" applyBorder="1" applyAlignment="1">
      <alignment horizontal="center" vertical="center" shrinkToFit="1"/>
    </xf>
    <xf numFmtId="176" fontId="13" fillId="34" borderId="34" xfId="0" applyNumberFormat="1" applyFont="1" applyFill="1" applyBorder="1" applyAlignment="1">
      <alignment vertical="center" shrinkToFit="1"/>
    </xf>
    <xf numFmtId="176" fontId="13" fillId="34" borderId="46" xfId="0" applyNumberFormat="1" applyFont="1" applyFill="1" applyBorder="1" applyAlignment="1">
      <alignment vertical="center" shrinkToFit="1"/>
    </xf>
    <xf numFmtId="56" fontId="13" fillId="34" borderId="23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/>
    </xf>
    <xf numFmtId="0" fontId="26" fillId="34" borderId="54" xfId="0" applyFont="1" applyFill="1" applyBorder="1" applyAlignment="1">
      <alignment vertical="center" shrinkToFit="1"/>
    </xf>
    <xf numFmtId="0" fontId="13" fillId="36" borderId="23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6" borderId="24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vertical="center"/>
    </xf>
    <xf numFmtId="176" fontId="13" fillId="33" borderId="54" xfId="0" applyNumberFormat="1" applyFont="1" applyFill="1" applyBorder="1" applyAlignment="1">
      <alignment vertical="center"/>
    </xf>
    <xf numFmtId="176" fontId="13" fillId="34" borderId="54" xfId="0" applyNumberFormat="1" applyFont="1" applyFill="1" applyBorder="1" applyAlignment="1">
      <alignment vertical="center" shrinkToFit="1"/>
    </xf>
    <xf numFmtId="178" fontId="13" fillId="34" borderId="54" xfId="0" applyNumberFormat="1" applyFont="1" applyFill="1" applyBorder="1" applyAlignment="1">
      <alignment vertical="center" shrinkToFit="1"/>
    </xf>
    <xf numFmtId="179" fontId="11" fillId="34" borderId="54" xfId="0" applyNumberFormat="1" applyFont="1" applyFill="1" applyBorder="1" applyAlignment="1">
      <alignment horizontal="center" vertical="center" shrinkToFit="1"/>
    </xf>
    <xf numFmtId="178" fontId="13" fillId="32" borderId="54" xfId="0" applyNumberFormat="1" applyFont="1" applyFill="1" applyBorder="1" applyAlignment="1">
      <alignment vertical="center"/>
    </xf>
    <xf numFmtId="176" fontId="14" fillId="34" borderId="54" xfId="0" applyNumberFormat="1" applyFont="1" applyFill="1" applyBorder="1" applyAlignment="1">
      <alignment vertical="center"/>
    </xf>
    <xf numFmtId="56" fontId="13" fillId="34" borderId="43" xfId="0" applyNumberFormat="1" applyFont="1" applyFill="1" applyBorder="1" applyAlignment="1">
      <alignment horizontal="center" vertical="center"/>
    </xf>
    <xf numFmtId="56" fontId="13" fillId="34" borderId="47" xfId="0" applyNumberFormat="1" applyFont="1" applyFill="1" applyBorder="1" applyAlignment="1">
      <alignment horizontal="center" vertical="center"/>
    </xf>
    <xf numFmtId="56" fontId="17" fillId="34" borderId="43" xfId="0" applyNumberFormat="1" applyFont="1" applyFill="1" applyBorder="1" applyAlignment="1">
      <alignment horizontal="center" vertical="center"/>
    </xf>
    <xf numFmtId="56" fontId="17" fillId="34" borderId="47" xfId="0" applyNumberFormat="1" applyFont="1" applyFill="1" applyBorder="1" applyAlignment="1">
      <alignment horizontal="center" vertical="center"/>
    </xf>
    <xf numFmtId="49" fontId="13" fillId="34" borderId="42" xfId="0" applyNumberFormat="1" applyFont="1" applyFill="1" applyBorder="1" applyAlignment="1">
      <alignment horizontal="center" vertical="center" shrinkToFit="1"/>
    </xf>
    <xf numFmtId="49" fontId="13" fillId="34" borderId="43" xfId="0" applyNumberFormat="1" applyFont="1" applyFill="1" applyBorder="1" applyAlignment="1">
      <alignment horizontal="center" vertical="center" shrinkToFit="1"/>
    </xf>
    <xf numFmtId="56" fontId="91" fillId="34" borderId="42" xfId="0" applyNumberFormat="1" applyFont="1" applyFill="1" applyBorder="1" applyAlignment="1">
      <alignment horizontal="center" vertical="center"/>
    </xf>
    <xf numFmtId="0" fontId="91" fillId="34" borderId="43" xfId="0" applyFont="1" applyFill="1" applyBorder="1" applyAlignment="1">
      <alignment horizontal="center" vertical="center"/>
    </xf>
    <xf numFmtId="0" fontId="91" fillId="34" borderId="44" xfId="0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vertical="center" shrinkToFit="1"/>
    </xf>
    <xf numFmtId="177" fontId="13" fillId="32" borderId="14" xfId="0" applyNumberFormat="1" applyFont="1" applyFill="1" applyBorder="1" applyAlignment="1">
      <alignment vertical="center" shrinkToFit="1"/>
    </xf>
    <xf numFmtId="0" fontId="13" fillId="36" borderId="16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vertical="center"/>
    </xf>
    <xf numFmtId="176" fontId="13" fillId="33" borderId="14" xfId="0" applyNumberFormat="1" applyFont="1" applyFill="1" applyBorder="1" applyAlignment="1">
      <alignment vertical="center"/>
    </xf>
    <xf numFmtId="176" fontId="13" fillId="32" borderId="14" xfId="0" applyNumberFormat="1" applyFont="1" applyFill="1" applyBorder="1" applyAlignment="1">
      <alignment vertical="center" shrinkToFit="1"/>
    </xf>
    <xf numFmtId="178" fontId="13" fillId="32" borderId="14" xfId="0" applyNumberFormat="1" applyFont="1" applyFill="1" applyBorder="1" applyAlignment="1">
      <alignment vertical="center" shrinkToFit="1"/>
    </xf>
    <xf numFmtId="0" fontId="32" fillId="34" borderId="20" xfId="0" applyFont="1" applyFill="1" applyBorder="1" applyAlignment="1">
      <alignment horizontal="center" vertical="center" shrinkToFit="1"/>
    </xf>
    <xf numFmtId="179" fontId="11" fillId="34" borderId="14" xfId="0" applyNumberFormat="1" applyFont="1" applyFill="1" applyBorder="1" applyAlignment="1">
      <alignment horizontal="center" vertical="center" shrinkToFit="1"/>
    </xf>
    <xf numFmtId="178" fontId="13" fillId="32" borderId="14" xfId="0" applyNumberFormat="1" applyFont="1" applyFill="1" applyBorder="1" applyAlignment="1">
      <alignment vertical="center"/>
    </xf>
    <xf numFmtId="176" fontId="14" fillId="32" borderId="14" xfId="0" applyNumberFormat="1" applyFont="1" applyFill="1" applyBorder="1" applyAlignment="1">
      <alignment vertical="center"/>
    </xf>
    <xf numFmtId="0" fontId="34" fillId="32" borderId="0" xfId="0" applyFont="1" applyFill="1" applyAlignment="1">
      <alignment horizontal="center" vertical="center"/>
    </xf>
    <xf numFmtId="0" fontId="35" fillId="32" borderId="0" xfId="0" applyFont="1" applyFill="1" applyAlignment="1">
      <alignment horizontal="center" vertical="center"/>
    </xf>
    <xf numFmtId="0" fontId="11" fillId="32" borderId="14" xfId="0" applyFont="1" applyFill="1" applyBorder="1" applyAlignment="1">
      <alignment horizontal="center" vertical="center" shrinkToFit="1"/>
    </xf>
    <xf numFmtId="0" fontId="11" fillId="32" borderId="16" xfId="0" applyFont="1" applyFill="1" applyBorder="1" applyAlignment="1">
      <alignment horizontal="center" vertical="center" shrinkToFit="1"/>
    </xf>
    <xf numFmtId="0" fontId="11" fillId="32" borderId="17" xfId="0" applyFont="1" applyFill="1" applyBorder="1" applyAlignment="1">
      <alignment horizontal="center" vertical="center" shrinkToFit="1"/>
    </xf>
    <xf numFmtId="0" fontId="11" fillId="32" borderId="18" xfId="0" applyFont="1" applyFill="1" applyBorder="1" applyAlignment="1">
      <alignment horizontal="center" vertical="center" shrinkToFit="1"/>
    </xf>
    <xf numFmtId="0" fontId="11" fillId="32" borderId="55" xfId="0" applyFont="1" applyFill="1" applyBorder="1" applyAlignment="1">
      <alignment horizontal="center" vertical="center" shrinkToFit="1"/>
    </xf>
    <xf numFmtId="0" fontId="92" fillId="0" borderId="11" xfId="0" applyFont="1" applyBorder="1" applyAlignment="1">
      <alignment horizontal="center" vertical="center" textRotation="255" wrapText="1"/>
    </xf>
    <xf numFmtId="0" fontId="92" fillId="0" borderId="13" xfId="0" applyFont="1" applyBorder="1" applyAlignment="1">
      <alignment horizontal="center" vertical="center" textRotation="255" wrapText="1"/>
    </xf>
    <xf numFmtId="0" fontId="92" fillId="0" borderId="23" xfId="0" applyFont="1" applyBorder="1" applyAlignment="1">
      <alignment horizontal="center" vertical="center" textRotation="255" wrapText="1"/>
    </xf>
    <xf numFmtId="0" fontId="92" fillId="0" borderId="24" xfId="0" applyFont="1" applyBorder="1" applyAlignment="1">
      <alignment horizontal="center" vertical="center" textRotation="255" wrapText="1"/>
    </xf>
    <xf numFmtId="0" fontId="92" fillId="0" borderId="42" xfId="0" applyFont="1" applyBorder="1" applyAlignment="1">
      <alignment horizontal="center" vertical="center" textRotation="255" wrapText="1"/>
    </xf>
    <xf numFmtId="0" fontId="92" fillId="0" borderId="47" xfId="0" applyFont="1" applyBorder="1" applyAlignment="1">
      <alignment horizontal="center" vertical="center" textRotation="255" wrapText="1"/>
    </xf>
    <xf numFmtId="0" fontId="36" fillId="0" borderId="11" xfId="0" applyFont="1" applyBorder="1" applyAlignment="1">
      <alignment horizontal="center" vertical="center" textRotation="255" wrapText="1"/>
    </xf>
    <xf numFmtId="0" fontId="36" fillId="0" borderId="13" xfId="0" applyFont="1" applyBorder="1" applyAlignment="1">
      <alignment horizontal="center" vertical="center" textRotation="255" wrapText="1"/>
    </xf>
    <xf numFmtId="0" fontId="36" fillId="0" borderId="23" xfId="0" applyFont="1" applyBorder="1" applyAlignment="1">
      <alignment horizontal="center" vertical="center" textRotation="255" wrapText="1"/>
    </xf>
    <xf numFmtId="0" fontId="36" fillId="0" borderId="24" xfId="0" applyFont="1" applyBorder="1" applyAlignment="1">
      <alignment horizontal="center" vertical="center" textRotation="255" wrapText="1"/>
    </xf>
    <xf numFmtId="0" fontId="36" fillId="0" borderId="42" xfId="0" applyFont="1" applyBorder="1" applyAlignment="1">
      <alignment horizontal="center" vertical="center" textRotation="255" wrapText="1"/>
    </xf>
    <xf numFmtId="0" fontId="36" fillId="0" borderId="47" xfId="0" applyFont="1" applyBorder="1" applyAlignment="1">
      <alignment horizontal="center" vertical="center" textRotation="255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6"/>
  <sheetViews>
    <sheetView tabSelected="1" zoomScale="70" zoomScaleNormal="70" zoomScaleSheetLayoutView="70" zoomScalePageLayoutView="0" workbookViewId="0" topLeftCell="E1">
      <selection activeCell="F1" sqref="F1:AW1"/>
    </sheetView>
  </sheetViews>
  <sheetFormatPr defaultColWidth="9.00390625" defaultRowHeight="13.5"/>
  <cols>
    <col min="1" max="3" width="11.00390625" style="4" bestFit="1" customWidth="1"/>
    <col min="4" max="4" width="9.125" style="4" bestFit="1" customWidth="1"/>
    <col min="5" max="5" width="9.00390625" style="69" customWidth="1"/>
    <col min="6" max="6" width="12.875" style="71" customWidth="1"/>
    <col min="7" max="7" width="6.00390625" style="1" customWidth="1"/>
    <col min="8" max="8" width="9.25390625" style="22" customWidth="1"/>
    <col min="9" max="12" width="4.625" style="22" hidden="1" customWidth="1"/>
    <col min="13" max="13" width="5.375" style="22" hidden="1" customWidth="1"/>
    <col min="14" max="14" width="4.625" style="22" hidden="1" customWidth="1"/>
    <col min="15" max="15" width="6.375" style="22" customWidth="1"/>
    <col min="16" max="16" width="4.25390625" style="22" customWidth="1"/>
    <col min="17" max="17" width="6.625" style="22" customWidth="1"/>
    <col min="18" max="18" width="4.25390625" style="23" customWidth="1"/>
    <col min="19" max="19" width="5.625" style="8" customWidth="1"/>
    <col min="20" max="20" width="4.75390625" style="8" customWidth="1"/>
    <col min="21" max="21" width="3.875" style="3" customWidth="1"/>
    <col min="22" max="22" width="4.75390625" style="2" customWidth="1"/>
    <col min="23" max="23" width="4.75390625" style="3" customWidth="1"/>
    <col min="24" max="24" width="3.875" style="3" customWidth="1"/>
    <col min="25" max="25" width="4.75390625" style="2" customWidth="1"/>
    <col min="26" max="26" width="4.75390625" style="3" customWidth="1"/>
    <col min="27" max="27" width="3.875" style="40" customWidth="1"/>
    <col min="28" max="28" width="4.75390625" style="41" customWidth="1"/>
    <col min="29" max="29" width="4.75390625" style="40" customWidth="1"/>
    <col min="30" max="30" width="3.875" style="3" customWidth="1"/>
    <col min="31" max="31" width="4.75390625" style="2" customWidth="1"/>
    <col min="32" max="32" width="4.75390625" style="3" customWidth="1"/>
    <col min="33" max="33" width="3.875" style="3" customWidth="1"/>
    <col min="34" max="34" width="4.75390625" style="2" customWidth="1"/>
    <col min="35" max="35" width="4.75390625" style="3" customWidth="1"/>
    <col min="36" max="36" width="3.875" style="40" customWidth="1"/>
    <col min="37" max="37" width="4.75390625" style="41" customWidth="1"/>
    <col min="38" max="38" width="4.75390625" style="40" customWidth="1"/>
    <col min="39" max="39" width="3.875" style="40" customWidth="1"/>
    <col min="40" max="40" width="4.75390625" style="41" customWidth="1"/>
    <col min="41" max="41" width="4.75390625" style="40" customWidth="1"/>
    <col min="42" max="42" width="3.875" style="3" customWidth="1"/>
    <col min="43" max="43" width="4.75390625" style="2" customWidth="1"/>
    <col min="44" max="45" width="3.875" style="56" customWidth="1"/>
    <col min="46" max="46" width="5.125" style="57" customWidth="1"/>
    <col min="47" max="48" width="3.875" style="3" customWidth="1"/>
    <col min="49" max="49" width="3.875" style="2" customWidth="1"/>
    <col min="50" max="51" width="3.875" style="3" customWidth="1"/>
    <col min="52" max="52" width="3.875" style="2" customWidth="1"/>
    <col min="53" max="53" width="3.75390625" style="38" customWidth="1"/>
    <col min="54" max="54" width="3.75390625" style="42" customWidth="1"/>
    <col min="55" max="55" width="6.00390625" style="43" customWidth="1"/>
    <col min="56" max="56" width="3.75390625" style="46" customWidth="1"/>
    <col min="57" max="70" width="0.6171875" style="17" customWidth="1"/>
    <col min="71" max="73" width="0.6171875" style="4" customWidth="1"/>
    <col min="74" max="74" width="0.6171875" style="35" customWidth="1"/>
    <col min="75" max="75" width="9.25390625" style="35" customWidth="1"/>
    <col min="76" max="76" width="22.125" style="35" bestFit="1" customWidth="1"/>
    <col min="77" max="78" width="9.00390625" style="66" customWidth="1"/>
    <col min="79" max="16384" width="9.00390625" style="4" customWidth="1"/>
  </cols>
  <sheetData>
    <row r="1" spans="6:55" ht="57" customHeight="1">
      <c r="F1" s="311" t="s">
        <v>33</v>
      </c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68"/>
      <c r="AY1" s="68"/>
      <c r="AZ1" s="68"/>
      <c r="BA1" s="68"/>
      <c r="BB1" s="68"/>
      <c r="BC1" s="39"/>
    </row>
    <row r="2" spans="6:76" ht="18">
      <c r="F2" s="83" t="s">
        <v>14</v>
      </c>
      <c r="G2" s="5"/>
      <c r="H2" s="25"/>
      <c r="I2" s="6"/>
      <c r="J2" s="6"/>
      <c r="K2" s="6"/>
      <c r="L2" s="6"/>
      <c r="M2" s="6"/>
      <c r="N2" s="7"/>
      <c r="O2" s="8"/>
      <c r="P2" s="7"/>
      <c r="Q2" s="19"/>
      <c r="R2" s="7"/>
      <c r="S2" s="7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79"/>
      <c r="AS2" s="79"/>
      <c r="AT2" s="79"/>
      <c r="AU2" s="9"/>
      <c r="AV2" s="9"/>
      <c r="AW2" s="9"/>
      <c r="AX2" s="16"/>
      <c r="AY2" s="16"/>
      <c r="AZ2" s="16"/>
      <c r="BA2" s="16"/>
      <c r="BB2" s="16"/>
      <c r="BC2" s="16"/>
      <c r="BD2" s="47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V2" s="4"/>
      <c r="BW2" s="4"/>
      <c r="BX2" s="4"/>
    </row>
    <row r="3" spans="8:76" ht="5.25" customHeight="1" thickBot="1">
      <c r="H3" s="20"/>
      <c r="I3" s="8"/>
      <c r="J3" s="8"/>
      <c r="K3" s="8"/>
      <c r="L3" s="8"/>
      <c r="M3" s="8"/>
      <c r="N3" s="3"/>
      <c r="O3" s="8"/>
      <c r="P3" s="8"/>
      <c r="Q3" s="20"/>
      <c r="R3" s="8"/>
      <c r="T3" s="3"/>
      <c r="U3" s="2"/>
      <c r="V3" s="3"/>
      <c r="X3" s="2"/>
      <c r="Y3" s="3"/>
      <c r="AA3" s="2"/>
      <c r="AB3" s="3"/>
      <c r="AC3" s="3"/>
      <c r="AD3" s="2"/>
      <c r="AE3" s="3"/>
      <c r="AG3" s="2"/>
      <c r="AH3" s="3"/>
      <c r="AJ3" s="2"/>
      <c r="AK3" s="3"/>
      <c r="AL3" s="3"/>
      <c r="AM3" s="2"/>
      <c r="AN3" s="3"/>
      <c r="AO3" s="3"/>
      <c r="AP3" s="2"/>
      <c r="AQ3" s="3"/>
      <c r="AS3" s="57"/>
      <c r="AT3" s="56"/>
      <c r="AV3" s="2"/>
      <c r="AW3" s="3"/>
      <c r="AX3" s="15"/>
      <c r="AY3" s="14"/>
      <c r="AZ3" s="15"/>
      <c r="BA3" s="37"/>
      <c r="BB3" s="36"/>
      <c r="BC3" s="38"/>
      <c r="BD3" s="18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V3" s="4"/>
      <c r="BW3" s="4"/>
      <c r="BX3" s="4"/>
    </row>
    <row r="4" spans="5:78" s="12" customFormat="1" ht="21.75" customHeight="1" thickBot="1">
      <c r="E4" s="24"/>
      <c r="F4" s="92"/>
      <c r="G4" s="49" t="s">
        <v>12</v>
      </c>
      <c r="H4" s="93" t="s">
        <v>13</v>
      </c>
      <c r="I4" s="94" t="s">
        <v>0</v>
      </c>
      <c r="J4" s="94" t="s">
        <v>1</v>
      </c>
      <c r="K4" s="94" t="s">
        <v>2</v>
      </c>
      <c r="L4" s="94" t="s">
        <v>3</v>
      </c>
      <c r="M4" s="94" t="s">
        <v>4</v>
      </c>
      <c r="N4" s="95" t="s">
        <v>13</v>
      </c>
      <c r="O4" s="96" t="s">
        <v>5</v>
      </c>
      <c r="P4" s="96" t="s">
        <v>6</v>
      </c>
      <c r="Q4" s="93" t="s">
        <v>7</v>
      </c>
      <c r="R4" s="96" t="s">
        <v>8</v>
      </c>
      <c r="S4" s="96" t="s">
        <v>9</v>
      </c>
      <c r="T4" s="313" t="str">
        <f>F5</f>
        <v>横尾</v>
      </c>
      <c r="U4" s="313"/>
      <c r="V4" s="313"/>
      <c r="W4" s="313" t="str">
        <f>F7</f>
        <v>妙法寺</v>
      </c>
      <c r="X4" s="313"/>
      <c r="Y4" s="313"/>
      <c r="Z4" s="313" t="str">
        <f>F9</f>
        <v>会下山</v>
      </c>
      <c r="AA4" s="313"/>
      <c r="AB4" s="313"/>
      <c r="AC4" s="313" t="str">
        <f>F11</f>
        <v>宮川</v>
      </c>
      <c r="AD4" s="313"/>
      <c r="AE4" s="313"/>
      <c r="AF4" s="313" t="str">
        <f>F13</f>
        <v>東須磨</v>
      </c>
      <c r="AG4" s="313"/>
      <c r="AH4" s="313"/>
      <c r="AI4" s="313" t="str">
        <f>F15</f>
        <v>神戸福田</v>
      </c>
      <c r="AJ4" s="313"/>
      <c r="AK4" s="313"/>
      <c r="AL4" s="313" t="str">
        <f>F17</f>
        <v>南落合</v>
      </c>
      <c r="AM4" s="313"/>
      <c r="AN4" s="313"/>
      <c r="AO4" s="314" t="str">
        <f>F19</f>
        <v>板宿</v>
      </c>
      <c r="AP4" s="315"/>
      <c r="AQ4" s="316"/>
      <c r="AR4" s="313" t="str">
        <f>F21</f>
        <v>長坂</v>
      </c>
      <c r="AS4" s="313"/>
      <c r="AT4" s="317"/>
      <c r="AU4" s="241">
        <f>F23</f>
        <v>0</v>
      </c>
      <c r="AV4" s="241"/>
      <c r="AW4" s="241"/>
      <c r="AX4" s="241" t="e">
        <f>#REF!</f>
        <v>#REF!</v>
      </c>
      <c r="AY4" s="241"/>
      <c r="AZ4" s="241"/>
      <c r="BA4" s="241" t="e">
        <f>#REF!</f>
        <v>#REF!</v>
      </c>
      <c r="BB4" s="241"/>
      <c r="BC4" s="241"/>
      <c r="BD4" s="48"/>
      <c r="BX4" s="44"/>
      <c r="BY4" s="71"/>
      <c r="BZ4" s="67"/>
    </row>
    <row r="5" spans="5:78" s="8" customFormat="1" ht="21.75" customHeight="1">
      <c r="E5" s="191"/>
      <c r="F5" s="307" t="s">
        <v>16</v>
      </c>
      <c r="G5" s="308">
        <f>O5+Q5</f>
        <v>1.5</v>
      </c>
      <c r="H5" s="309">
        <f>O5+P5+(Q5*2)</f>
        <v>8</v>
      </c>
      <c r="I5" s="310"/>
      <c r="J5" s="310"/>
      <c r="K5" s="310"/>
      <c r="L5" s="303"/>
      <c r="M5" s="303"/>
      <c r="N5" s="304">
        <f>(O5+P5)+(Q5*2)</f>
        <v>8</v>
      </c>
      <c r="O5" s="305">
        <f>IF(T6="○",1)+IF(W6="○",1)+IF(Z6="○",1)+IF(AC6="○",1)+IF(AF6="○",1)+IF(AI6="○",1)+IF(AL6="○",1)+IF(AO6="○",1)+IF(AR6="○",1)+IF(AU6="○",1)+IF(AX6="○",1)+IF(BA6="○",1)</f>
        <v>1</v>
      </c>
      <c r="P5" s="305">
        <f>IF(T6="●",1)+IF(W6="●",1)+IF(Z6="●",1)+IF(AC6="●",1)+IF(AF6="●",1)+IF(AI6="●",1)+IF(AL6="●",1)+IF(AO6="●",1)+IF(AR6="●",1)+IF(AU6="●",1)+IF(AX6="●",1)+IF(BA6="●",1)</f>
        <v>6</v>
      </c>
      <c r="Q5" s="306">
        <f>IF(T6="▲",0.5)+IF(W6="▲",0.5)+IF(Z6="▲",0.5)+IF(AC6="▲",0.5)+IF(AF6="▲",0.5)+IF(AI6="▲",0.5)+IF(AL6="▲",0.5)+IF(AO6="▲",0.5)+IF(AR6="▲",0.5)+IF(AU6="▲",0.5)+IF(AX6="▲",0.5)+IF(BA6="▲",0.5)</f>
        <v>0.5</v>
      </c>
      <c r="R5" s="298">
        <f>V5+Y5+AB5+AE5+AH5+AK5+AN5+AQ5+AT5+AW5+AZ5+BC5</f>
        <v>46</v>
      </c>
      <c r="S5" s="299">
        <f>T5+W5+Z5+AC5+AF5+AI5+AL5+AO5+AR5+AU5+AX5+BA5</f>
        <v>19</v>
      </c>
      <c r="T5" s="300"/>
      <c r="U5" s="301"/>
      <c r="V5" s="302"/>
      <c r="W5" s="60">
        <v>4</v>
      </c>
      <c r="X5" s="61" t="s">
        <v>10</v>
      </c>
      <c r="Y5" s="65">
        <v>6</v>
      </c>
      <c r="Z5" s="60">
        <v>0</v>
      </c>
      <c r="AA5" s="61" t="s">
        <v>10</v>
      </c>
      <c r="AB5" s="65">
        <v>9</v>
      </c>
      <c r="AC5" s="60">
        <v>1</v>
      </c>
      <c r="AD5" s="61" t="s">
        <v>10</v>
      </c>
      <c r="AE5" s="65">
        <v>8</v>
      </c>
      <c r="AF5" s="60">
        <v>2</v>
      </c>
      <c r="AG5" s="61" t="s">
        <v>10</v>
      </c>
      <c r="AH5" s="61">
        <v>10</v>
      </c>
      <c r="AI5" s="97">
        <v>0</v>
      </c>
      <c r="AJ5" s="98" t="s">
        <v>10</v>
      </c>
      <c r="AK5" s="99">
        <v>0</v>
      </c>
      <c r="AL5" s="97">
        <v>0</v>
      </c>
      <c r="AM5" s="98" t="s">
        <v>10</v>
      </c>
      <c r="AN5" s="99">
        <v>2</v>
      </c>
      <c r="AO5" s="97">
        <v>4</v>
      </c>
      <c r="AP5" s="98" t="s">
        <v>10</v>
      </c>
      <c r="AQ5" s="99">
        <v>8</v>
      </c>
      <c r="AR5" s="97">
        <v>8</v>
      </c>
      <c r="AS5" s="98" t="s">
        <v>10</v>
      </c>
      <c r="AT5" s="100">
        <v>3</v>
      </c>
      <c r="AU5" s="55"/>
      <c r="AV5" s="86" t="s">
        <v>10</v>
      </c>
      <c r="AW5" s="86"/>
      <c r="AX5" s="54"/>
      <c r="AY5" s="85" t="s">
        <v>10</v>
      </c>
      <c r="AZ5" s="85"/>
      <c r="BA5" s="54"/>
      <c r="BB5" s="85" t="s">
        <v>10</v>
      </c>
      <c r="BC5" s="85"/>
      <c r="BD5" s="13"/>
      <c r="BW5" s="12"/>
      <c r="BX5" s="44"/>
      <c r="BY5" s="59"/>
      <c r="BZ5" s="59"/>
    </row>
    <row r="6" spans="5:78" s="8" customFormat="1" ht="21.75" customHeight="1">
      <c r="E6" s="191"/>
      <c r="F6" s="263"/>
      <c r="G6" s="204"/>
      <c r="H6" s="205"/>
      <c r="I6" s="213"/>
      <c r="J6" s="213"/>
      <c r="K6" s="213"/>
      <c r="L6" s="228"/>
      <c r="M6" s="228"/>
      <c r="N6" s="232"/>
      <c r="O6" s="215"/>
      <c r="P6" s="215"/>
      <c r="Q6" s="217"/>
      <c r="R6" s="218"/>
      <c r="S6" s="220"/>
      <c r="T6" s="224"/>
      <c r="U6" s="225"/>
      <c r="V6" s="226"/>
      <c r="W6" s="265" t="s">
        <v>65</v>
      </c>
      <c r="X6" s="266"/>
      <c r="Y6" s="270"/>
      <c r="Z6" s="265" t="s">
        <v>51</v>
      </c>
      <c r="AA6" s="266"/>
      <c r="AB6" s="270"/>
      <c r="AC6" s="265" t="s">
        <v>46</v>
      </c>
      <c r="AD6" s="266"/>
      <c r="AE6" s="270"/>
      <c r="AF6" s="265" t="s">
        <v>34</v>
      </c>
      <c r="AG6" s="266"/>
      <c r="AH6" s="266"/>
      <c r="AI6" s="188" t="s">
        <v>84</v>
      </c>
      <c r="AJ6" s="189"/>
      <c r="AK6" s="210"/>
      <c r="AL6" s="240" t="s">
        <v>56</v>
      </c>
      <c r="AM6" s="198"/>
      <c r="AN6" s="199"/>
      <c r="AO6" s="188" t="s">
        <v>72</v>
      </c>
      <c r="AP6" s="189"/>
      <c r="AQ6" s="210"/>
      <c r="AR6" s="295" t="s">
        <v>63</v>
      </c>
      <c r="AS6" s="296"/>
      <c r="AT6" s="297"/>
      <c r="AU6" s="133"/>
      <c r="AV6" s="133"/>
      <c r="AW6" s="133"/>
      <c r="AX6" s="128"/>
      <c r="AY6" s="128"/>
      <c r="AZ6" s="128"/>
      <c r="BA6" s="238"/>
      <c r="BB6" s="239"/>
      <c r="BC6" s="239"/>
      <c r="BD6" s="13"/>
      <c r="BW6" s="12"/>
      <c r="BX6" s="44"/>
      <c r="BY6" s="59"/>
      <c r="BZ6" s="59"/>
    </row>
    <row r="7" spans="5:78" s="8" customFormat="1" ht="21.75" customHeight="1">
      <c r="E7" s="191"/>
      <c r="F7" s="263" t="s">
        <v>17</v>
      </c>
      <c r="G7" s="182">
        <f aca="true" t="shared" si="0" ref="G7:G21">O7+Q7</f>
        <v>5</v>
      </c>
      <c r="H7" s="184">
        <f>O7+P7+(Q7*2)</f>
        <v>8</v>
      </c>
      <c r="I7" s="212"/>
      <c r="J7" s="212"/>
      <c r="K7" s="212"/>
      <c r="L7" s="227"/>
      <c r="M7" s="227"/>
      <c r="N7" s="231">
        <f>(O7+P7)+(Q7*2)</f>
        <v>8</v>
      </c>
      <c r="O7" s="214">
        <f>IF(T8="○",1)+IF(W8="○",1)+IF(Z8="○",1)+IF(AC8="○",1)+IF(AF8="○",1)+IF(AI8="○",1)+IF(AL8="○",1)+IF(AO8="○",1)+IF(AR8="○",1)+IF(AU8="○",1)+IF(AX8="○",1)+IF(BA8="○",1)</f>
        <v>5</v>
      </c>
      <c r="P7" s="271">
        <f>IF(T8="●",1)+IF(W8="●",1)+IF(Z8="●",1)+IF(AC8="●",1)+IF(AF8="●",1)+IF(AI8="●",1)+IF(AL8="●",1)+IF(AO8="●",1)+IF(AR8="●",1)+IF(AU8="●",1)+IF(AX8="●",1)+IF(BA8="●",1)</f>
        <v>3</v>
      </c>
      <c r="Q7" s="216">
        <f>IF(T8="▲",0.5)+IF(W8="▲",0.5)+IF(Z8="▲",0.5)+IF(AC8="▲",0.5)+IF(AF8="▲",0.5)+IF(AI8="▲",0.5)+IF(AL8="▲",0.5)+IF(AO8="▲",0.5)+IF(AR8="▲",0.5)+IF(AU8="▲",0.5)+IF(AX8="▲",0.5)+IF(BA8="▲",0.5)</f>
        <v>0</v>
      </c>
      <c r="R7" s="218">
        <f>V7+Y7+AB7+AE7+AH7+AK7+AN7+AQ7+AT7+AW7+AZ7+BC7</f>
        <v>32</v>
      </c>
      <c r="S7" s="219">
        <f>T7+W7+Z7+AC7+AF7+AI7+AL7+AO7+AR7+AU7+AX7+BA7</f>
        <v>42</v>
      </c>
      <c r="T7" s="88">
        <f>Y5</f>
        <v>6</v>
      </c>
      <c r="U7" s="27" t="s">
        <v>10</v>
      </c>
      <c r="V7" s="28">
        <f>W5</f>
        <v>4</v>
      </c>
      <c r="W7" s="221"/>
      <c r="X7" s="222"/>
      <c r="Y7" s="223"/>
      <c r="Z7" s="62">
        <v>5</v>
      </c>
      <c r="AA7" s="63" t="s">
        <v>10</v>
      </c>
      <c r="AB7" s="64">
        <v>8</v>
      </c>
      <c r="AC7" s="62">
        <v>5</v>
      </c>
      <c r="AD7" s="63" t="s">
        <v>10</v>
      </c>
      <c r="AE7" s="64">
        <v>2</v>
      </c>
      <c r="AF7" s="62">
        <v>2</v>
      </c>
      <c r="AG7" s="63" t="s">
        <v>10</v>
      </c>
      <c r="AH7" s="63">
        <v>6</v>
      </c>
      <c r="AI7" s="87">
        <v>2</v>
      </c>
      <c r="AJ7" s="51" t="s">
        <v>10</v>
      </c>
      <c r="AK7" s="52">
        <v>10</v>
      </c>
      <c r="AL7" s="87">
        <v>4</v>
      </c>
      <c r="AM7" s="51" t="s">
        <v>10</v>
      </c>
      <c r="AN7" s="52">
        <v>1</v>
      </c>
      <c r="AO7" s="87">
        <v>7</v>
      </c>
      <c r="AP7" s="51" t="s">
        <v>10</v>
      </c>
      <c r="AQ7" s="52">
        <v>1</v>
      </c>
      <c r="AR7" s="87">
        <v>11</v>
      </c>
      <c r="AS7" s="51" t="s">
        <v>10</v>
      </c>
      <c r="AT7" s="53">
        <v>0</v>
      </c>
      <c r="AU7" s="55"/>
      <c r="AV7" s="86" t="s">
        <v>10</v>
      </c>
      <c r="AW7" s="86"/>
      <c r="AX7" s="54"/>
      <c r="AY7" s="85" t="s">
        <v>10</v>
      </c>
      <c r="AZ7" s="85"/>
      <c r="BA7" s="54"/>
      <c r="BB7" s="85" t="s">
        <v>10</v>
      </c>
      <c r="BC7" s="85"/>
      <c r="BD7" s="13"/>
      <c r="BW7" s="12"/>
      <c r="BX7" s="44"/>
      <c r="BY7" s="59"/>
      <c r="BZ7" s="59"/>
    </row>
    <row r="8" spans="5:78" s="8" customFormat="1" ht="21.75" customHeight="1">
      <c r="E8" s="191"/>
      <c r="F8" s="263"/>
      <c r="G8" s="204"/>
      <c r="H8" s="205"/>
      <c r="I8" s="213"/>
      <c r="J8" s="213"/>
      <c r="K8" s="213"/>
      <c r="L8" s="228"/>
      <c r="M8" s="228"/>
      <c r="N8" s="232"/>
      <c r="O8" s="215"/>
      <c r="P8" s="272"/>
      <c r="Q8" s="217"/>
      <c r="R8" s="218"/>
      <c r="S8" s="220"/>
      <c r="T8" s="211" t="str">
        <f>IF(W6="○","●",IF(W6="●","○",IF(W6="▲","▲","")))</f>
        <v>○</v>
      </c>
      <c r="U8" s="189"/>
      <c r="V8" s="210"/>
      <c r="W8" s="224"/>
      <c r="X8" s="225"/>
      <c r="Y8" s="226"/>
      <c r="Z8" s="265" t="s">
        <v>35</v>
      </c>
      <c r="AA8" s="266"/>
      <c r="AB8" s="270"/>
      <c r="AC8" s="265" t="s">
        <v>57</v>
      </c>
      <c r="AD8" s="266"/>
      <c r="AE8" s="270"/>
      <c r="AF8" s="265" t="s">
        <v>76</v>
      </c>
      <c r="AG8" s="266"/>
      <c r="AH8" s="266"/>
      <c r="AI8" s="188" t="s">
        <v>44</v>
      </c>
      <c r="AJ8" s="189"/>
      <c r="AK8" s="210"/>
      <c r="AL8" s="188" t="s">
        <v>53</v>
      </c>
      <c r="AM8" s="189"/>
      <c r="AN8" s="210"/>
      <c r="AO8" s="188" t="s">
        <v>50</v>
      </c>
      <c r="AP8" s="189"/>
      <c r="AQ8" s="210"/>
      <c r="AR8" s="211" t="s">
        <v>59</v>
      </c>
      <c r="AS8" s="189"/>
      <c r="AT8" s="190"/>
      <c r="AU8" s="133"/>
      <c r="AV8" s="133"/>
      <c r="AW8" s="133"/>
      <c r="AX8" s="128"/>
      <c r="AY8" s="128"/>
      <c r="AZ8" s="128"/>
      <c r="BA8" s="128"/>
      <c r="BB8" s="128"/>
      <c r="BC8" s="128"/>
      <c r="BD8" s="13"/>
      <c r="BW8" s="12"/>
      <c r="BX8" s="44"/>
      <c r="BY8" s="59"/>
      <c r="BZ8" s="59"/>
    </row>
    <row r="9" spans="5:78" s="8" customFormat="1" ht="21" customHeight="1">
      <c r="E9" s="191"/>
      <c r="F9" s="263" t="s">
        <v>18</v>
      </c>
      <c r="G9" s="182">
        <f t="shared" si="0"/>
        <v>6.5</v>
      </c>
      <c r="H9" s="184">
        <f>O9+P9+(Q9*2)</f>
        <v>8</v>
      </c>
      <c r="I9" s="212"/>
      <c r="J9" s="212"/>
      <c r="K9" s="212"/>
      <c r="L9" s="227"/>
      <c r="M9" s="227"/>
      <c r="N9" s="231">
        <f>(O9+P9)+(Q9*2)</f>
        <v>8</v>
      </c>
      <c r="O9" s="214">
        <f>IF(T10="○",1)+IF(W10="○",1)+IF(Z10="○",1)+IF(AC10="○",1)+IF(AF10="○",1)+IF(AI10="○",1)+IF(AL10="○",1)+IF(AO10="○",1)+IF(AR10="○",1)+IF(AU10="○",1)+IF(AX10="○",1)+IF(BA10="○",1)</f>
        <v>6</v>
      </c>
      <c r="P9" s="271">
        <f>IF(T10="●",1)+IF(W10="●",1)+IF(Z10="●",1)+IF(AC10="●",1)+IF(AF10="●",1)+IF(AI10="●",1)+IF(AL10="●",1)+IF(AO10="●",1)+IF(AR10="●",1)+IF(AU10="●",1)+IF(AX10="●",1)+IF(BA10="●",1)</f>
        <v>1</v>
      </c>
      <c r="Q9" s="216">
        <f>IF(T10="▲",0.5)+IF(W10="▲",0.5)+IF(Z10="▲",0.5)+IF(AC10="▲",0.5)+IF(AF10="▲",0.5)+IF(AI10="▲",0.5)+IF(AL10="▲",0.5)+IF(AO10="▲",0.5)+IF(AR10="▲",0.5)+IF(AU10="▲",0.5)+IF(AX10="▲",0.5)+IF(BA10="▲",0.5)</f>
        <v>0.5</v>
      </c>
      <c r="R9" s="218">
        <f>V9+Y9+AB9+AE9+AH9+AK9+AN9+AQ9+AT9+AW9+AZ9+BC9</f>
        <v>18</v>
      </c>
      <c r="S9" s="219">
        <f>T9+W9+Z9+AC9+AF9+AI9+AL9+AO9+AR9+AU9+AX9+BA9</f>
        <v>38</v>
      </c>
      <c r="T9" s="88">
        <f>AB5</f>
        <v>9</v>
      </c>
      <c r="U9" s="27" t="s">
        <v>10</v>
      </c>
      <c r="V9" s="28">
        <f>Z5</f>
        <v>0</v>
      </c>
      <c r="W9" s="87">
        <f>AB7</f>
        <v>8</v>
      </c>
      <c r="X9" s="27" t="s">
        <v>10</v>
      </c>
      <c r="Y9" s="28">
        <f>Z7</f>
        <v>5</v>
      </c>
      <c r="Z9" s="221"/>
      <c r="AA9" s="222"/>
      <c r="AB9" s="223"/>
      <c r="AC9" s="62">
        <v>4</v>
      </c>
      <c r="AD9" s="63" t="s">
        <v>10</v>
      </c>
      <c r="AE9" s="64">
        <v>1</v>
      </c>
      <c r="AF9" s="62">
        <v>3</v>
      </c>
      <c r="AG9" s="63" t="s">
        <v>10</v>
      </c>
      <c r="AH9" s="63">
        <v>4</v>
      </c>
      <c r="AI9" s="87">
        <v>6</v>
      </c>
      <c r="AJ9" s="51" t="s">
        <v>10</v>
      </c>
      <c r="AK9" s="52">
        <v>6</v>
      </c>
      <c r="AL9" s="87">
        <v>4</v>
      </c>
      <c r="AM9" s="51" t="s">
        <v>10</v>
      </c>
      <c r="AN9" s="52">
        <v>0</v>
      </c>
      <c r="AO9" s="87">
        <v>2</v>
      </c>
      <c r="AP9" s="51" t="s">
        <v>10</v>
      </c>
      <c r="AQ9" s="52">
        <v>1</v>
      </c>
      <c r="AR9" s="87">
        <v>2</v>
      </c>
      <c r="AS9" s="51" t="s">
        <v>10</v>
      </c>
      <c r="AT9" s="53">
        <v>1</v>
      </c>
      <c r="AU9" s="55"/>
      <c r="AV9" s="86" t="s">
        <v>10</v>
      </c>
      <c r="AW9" s="86"/>
      <c r="AX9" s="54"/>
      <c r="AY9" s="85" t="s">
        <v>10</v>
      </c>
      <c r="AZ9" s="85"/>
      <c r="BA9" s="54"/>
      <c r="BB9" s="85" t="s">
        <v>10</v>
      </c>
      <c r="BC9" s="85"/>
      <c r="BD9" s="13"/>
      <c r="BW9" s="12"/>
      <c r="BX9" s="73"/>
      <c r="BY9" s="59"/>
      <c r="BZ9" s="59"/>
    </row>
    <row r="10" spans="5:78" s="8" customFormat="1" ht="21" customHeight="1">
      <c r="E10" s="191"/>
      <c r="F10" s="263"/>
      <c r="G10" s="204"/>
      <c r="H10" s="205"/>
      <c r="I10" s="213"/>
      <c r="J10" s="213"/>
      <c r="K10" s="213"/>
      <c r="L10" s="228"/>
      <c r="M10" s="228"/>
      <c r="N10" s="232"/>
      <c r="O10" s="215"/>
      <c r="P10" s="272"/>
      <c r="Q10" s="217"/>
      <c r="R10" s="218"/>
      <c r="S10" s="220"/>
      <c r="T10" s="211" t="str">
        <f>IF(Z6="○","●",IF(Z6="●","○",IF(Z6="▲","▲","")))</f>
        <v>○</v>
      </c>
      <c r="U10" s="189"/>
      <c r="V10" s="210"/>
      <c r="W10" s="211" t="str">
        <f>IF(Z8="○","●",IF(Z8="●","○",IF(Z8="▲","▲","")))</f>
        <v>○</v>
      </c>
      <c r="X10" s="189"/>
      <c r="Y10" s="210"/>
      <c r="Z10" s="224"/>
      <c r="AA10" s="225"/>
      <c r="AB10" s="226"/>
      <c r="AC10" s="265" t="s">
        <v>77</v>
      </c>
      <c r="AD10" s="266"/>
      <c r="AE10" s="270"/>
      <c r="AF10" s="293" t="s">
        <v>40</v>
      </c>
      <c r="AG10" s="294"/>
      <c r="AH10" s="294"/>
      <c r="AI10" s="188" t="s">
        <v>62</v>
      </c>
      <c r="AJ10" s="189"/>
      <c r="AK10" s="210"/>
      <c r="AL10" s="188" t="s">
        <v>68</v>
      </c>
      <c r="AM10" s="189"/>
      <c r="AN10" s="210"/>
      <c r="AO10" s="188" t="s">
        <v>66</v>
      </c>
      <c r="AP10" s="189"/>
      <c r="AQ10" s="210"/>
      <c r="AR10" s="211" t="s">
        <v>85</v>
      </c>
      <c r="AS10" s="189"/>
      <c r="AT10" s="190"/>
      <c r="AU10" s="235"/>
      <c r="AV10" s="236"/>
      <c r="AW10" s="236"/>
      <c r="AX10" s="128"/>
      <c r="AY10" s="128"/>
      <c r="AZ10" s="128"/>
      <c r="BA10" s="128"/>
      <c r="BB10" s="128"/>
      <c r="BC10" s="128"/>
      <c r="BD10" s="13"/>
      <c r="BW10" s="12"/>
      <c r="BX10" s="72"/>
      <c r="BY10" s="59"/>
      <c r="BZ10" s="59"/>
    </row>
    <row r="11" spans="5:78" s="8" customFormat="1" ht="21" customHeight="1">
      <c r="E11" s="191"/>
      <c r="F11" s="263" t="s">
        <v>19</v>
      </c>
      <c r="G11" s="182">
        <f t="shared" si="0"/>
        <v>4</v>
      </c>
      <c r="H11" s="184">
        <f>O11+P11+(Q11*2)</f>
        <v>8</v>
      </c>
      <c r="I11" s="212"/>
      <c r="J11" s="212"/>
      <c r="K11" s="212"/>
      <c r="L11" s="227"/>
      <c r="M11" s="227"/>
      <c r="N11" s="231">
        <f>(O11+P11)++(Q11*2)</f>
        <v>8</v>
      </c>
      <c r="O11" s="214">
        <f>IF(T12="○",1)+IF(W12="○",1)+IF(Z12="○",1)+IF(AC12="○",1)+IF(AF12="○",1)+IF(AI12="○",1)+IF(AL12="○",1)+IF(AO12="○",1)+IF(AR12="○",1)+IF(AU12="○",1)+IF(AX12="○",1)+IF(BA12="○",1)</f>
        <v>4</v>
      </c>
      <c r="P11" s="271">
        <f>IF(T12="●",1)+IF(W12="●",1)+IF(Z12="●",1)+IF(AC12="●",1)+IF(AF12="●",1)+IF(AI12="●",1)+IF(AL12="●",1)+IF(AO12="●",1)+IF(AR12="●",1)+IF(AU12="●",1)+IF(AX12="●",1)+IF(BA12="●",1)</f>
        <v>4</v>
      </c>
      <c r="Q11" s="216">
        <f>IF(T12="▲",0.5)+IF(W12="▲",0.5)+IF(Z12="▲",0.5)+IF(AC12="▲",0.5)+IF(AF12="▲",0.5)+IF(AI12="▲",0.5)+IF(AL12="▲",0.5)+IF(AO12="▲",0.5)+IF(AR12="▲",0.5)+IF(AU12="▲",0.5)+IF(AX12="▲",0.5)+IF(BA12="▲",0.5)</f>
        <v>0</v>
      </c>
      <c r="R11" s="218">
        <f>V11+Y11+AB11+AE11+AH11+AK11+AN11+AQ11+AT11+AW11+AZ11+BC11</f>
        <v>23</v>
      </c>
      <c r="S11" s="219">
        <f>T11+W11+Z11+AC11+AF11+AI11+AL11+AO11+AR11+AU11+AX11+BA11</f>
        <v>33</v>
      </c>
      <c r="T11" s="88">
        <f>AE5</f>
        <v>8</v>
      </c>
      <c r="U11" s="27" t="s">
        <v>10</v>
      </c>
      <c r="V11" s="28">
        <f>AC5</f>
        <v>1</v>
      </c>
      <c r="W11" s="87">
        <f>AE7</f>
        <v>2</v>
      </c>
      <c r="X11" s="27" t="s">
        <v>10</v>
      </c>
      <c r="Y11" s="28">
        <f>AC7</f>
        <v>5</v>
      </c>
      <c r="Z11" s="87">
        <f>AE9</f>
        <v>1</v>
      </c>
      <c r="AA11" s="27" t="s">
        <v>10</v>
      </c>
      <c r="AB11" s="28">
        <f>AC9</f>
        <v>4</v>
      </c>
      <c r="AC11" s="221"/>
      <c r="AD11" s="222"/>
      <c r="AE11" s="223"/>
      <c r="AF11" s="87">
        <v>1</v>
      </c>
      <c r="AG11" s="51" t="s">
        <v>10</v>
      </c>
      <c r="AH11" s="52">
        <v>4</v>
      </c>
      <c r="AI11" s="87">
        <v>1</v>
      </c>
      <c r="AJ11" s="51" t="s">
        <v>10</v>
      </c>
      <c r="AK11" s="52">
        <v>5</v>
      </c>
      <c r="AL11" s="87">
        <v>5</v>
      </c>
      <c r="AM11" s="51" t="s">
        <v>10</v>
      </c>
      <c r="AN11" s="52">
        <v>1</v>
      </c>
      <c r="AO11" s="87">
        <v>6</v>
      </c>
      <c r="AP11" s="51" t="s">
        <v>10</v>
      </c>
      <c r="AQ11" s="52">
        <v>1</v>
      </c>
      <c r="AR11" s="87">
        <v>9</v>
      </c>
      <c r="AS11" s="51" t="s">
        <v>10</v>
      </c>
      <c r="AT11" s="53">
        <v>2</v>
      </c>
      <c r="AU11" s="55"/>
      <c r="AV11" s="86" t="s">
        <v>10</v>
      </c>
      <c r="AW11" s="86"/>
      <c r="AX11" s="54"/>
      <c r="AY11" s="85" t="s">
        <v>10</v>
      </c>
      <c r="AZ11" s="85"/>
      <c r="BA11" s="54"/>
      <c r="BB11" s="85" t="s">
        <v>10</v>
      </c>
      <c r="BC11" s="85"/>
      <c r="BD11" s="13"/>
      <c r="BW11" s="12"/>
      <c r="BX11" s="74"/>
      <c r="BY11" s="59"/>
      <c r="BZ11" s="59"/>
    </row>
    <row r="12" spans="5:78" s="8" customFormat="1" ht="21.75" customHeight="1">
      <c r="E12" s="191"/>
      <c r="F12" s="263"/>
      <c r="G12" s="204"/>
      <c r="H12" s="205"/>
      <c r="I12" s="213"/>
      <c r="J12" s="213"/>
      <c r="K12" s="213"/>
      <c r="L12" s="228"/>
      <c r="M12" s="228"/>
      <c r="N12" s="232"/>
      <c r="O12" s="215"/>
      <c r="P12" s="272"/>
      <c r="Q12" s="217"/>
      <c r="R12" s="218"/>
      <c r="S12" s="220"/>
      <c r="T12" s="211" t="str">
        <f>IF(AC6="○","●",IF(AC6="●","○",IF(AC6="▲","▲","")))</f>
        <v>○</v>
      </c>
      <c r="U12" s="189"/>
      <c r="V12" s="210"/>
      <c r="W12" s="211" t="str">
        <f>IF(AC8="○","●",IF(AC8="●","○",IF(AC8="▲","▲","")))</f>
        <v>●</v>
      </c>
      <c r="X12" s="189"/>
      <c r="Y12" s="210"/>
      <c r="Z12" s="211" t="str">
        <f>IF(AC10="○","●",IF(AC10="●","○",IF(AC10="▲","▲","")))</f>
        <v>●</v>
      </c>
      <c r="AA12" s="189"/>
      <c r="AB12" s="210"/>
      <c r="AC12" s="224"/>
      <c r="AD12" s="225"/>
      <c r="AE12" s="226"/>
      <c r="AF12" s="188" t="s">
        <v>61</v>
      </c>
      <c r="AG12" s="189"/>
      <c r="AH12" s="210"/>
      <c r="AI12" s="211" t="s">
        <v>54</v>
      </c>
      <c r="AJ12" s="189"/>
      <c r="AK12" s="210"/>
      <c r="AL12" s="188" t="s">
        <v>39</v>
      </c>
      <c r="AM12" s="289"/>
      <c r="AN12" s="290"/>
      <c r="AO12" s="240" t="s">
        <v>41</v>
      </c>
      <c r="AP12" s="291"/>
      <c r="AQ12" s="292"/>
      <c r="AR12" s="188" t="s">
        <v>87</v>
      </c>
      <c r="AS12" s="189"/>
      <c r="AT12" s="190"/>
      <c r="AU12" s="133"/>
      <c r="AV12" s="133"/>
      <c r="AW12" s="133"/>
      <c r="AX12" s="128"/>
      <c r="AY12" s="128"/>
      <c r="AZ12" s="128"/>
      <c r="BA12" s="128" t="s">
        <v>11</v>
      </c>
      <c r="BB12" s="128"/>
      <c r="BC12" s="128"/>
      <c r="BD12" s="13"/>
      <c r="BW12" s="12"/>
      <c r="BX12" s="44"/>
      <c r="BY12" s="59"/>
      <c r="BZ12" s="59"/>
    </row>
    <row r="13" spans="5:78" s="8" customFormat="1" ht="21.75" customHeight="1">
      <c r="E13" s="191"/>
      <c r="F13" s="263" t="s">
        <v>20</v>
      </c>
      <c r="G13" s="182">
        <f t="shared" si="0"/>
        <v>6</v>
      </c>
      <c r="H13" s="184">
        <f>O13+P13+(Q13*2)</f>
        <v>8</v>
      </c>
      <c r="I13" s="212"/>
      <c r="J13" s="212"/>
      <c r="K13" s="212"/>
      <c r="L13" s="227"/>
      <c r="M13" s="227"/>
      <c r="N13" s="231">
        <f>(O13+P13)+(Q13*2)</f>
        <v>8</v>
      </c>
      <c r="O13" s="214">
        <f>IF(T14="○",1)+IF(W14="○",1)+IF(Z14="○",1)+IF(AC14="○",1)+IF(AF14="○",1)+IF(AI14="○",1)+IF(AL14="○",1)+IF(AO14="○",1)+IF(AR14="○",1)+IF(AU14="○",1)+IF(AX14="○",1)+IF(BA14="○",1)</f>
        <v>6</v>
      </c>
      <c r="P13" s="271">
        <f>IF(T14="●",1)+IF(W14="●",1)+IF(Z14="●",1)+IF(AC14="●",1)+IF(AF14="●",1)+IF(AI14="●",1)+IF(AL14="●",1)+IF(AO14="●",1)+IF(AR14="●",1)+IF(AU14="●",1)+IF(AX14="●",1)+IF(BA14="●",1)</f>
        <v>2</v>
      </c>
      <c r="Q13" s="216">
        <f>IF(T14="▲",0.5)+IF(W14="▲",0.5)+IF(Z14="▲",0.5)+IF(AC14="▲",0.5)+IF(AF14="▲",0.5)+IF(AI14="▲",0.5)+IF(AL14="▲",0.5)+IF(AO14="▲",0.5)+IF(AR14="▲",0.5)+IF(AU14="▲",0.5)+IF(AX14="▲",0.5)+IF(BA14="▲",0.5)</f>
        <v>0</v>
      </c>
      <c r="R13" s="218">
        <f>V13+Y13+AB13+AE13+AH13+AK13+AN13+AQ13+AT13+AW13+AZ13+BC13</f>
        <v>26</v>
      </c>
      <c r="S13" s="219">
        <f>T13+W13+Z13+AC13+AF13+AI13+AL13+AO13+AR13+AU13+AX13+BA13</f>
        <v>48</v>
      </c>
      <c r="T13" s="88">
        <f>AH5</f>
        <v>10</v>
      </c>
      <c r="U13" s="27" t="s">
        <v>10</v>
      </c>
      <c r="V13" s="28">
        <f>AF5</f>
        <v>2</v>
      </c>
      <c r="W13" s="87">
        <f>AH7</f>
        <v>6</v>
      </c>
      <c r="X13" s="27" t="s">
        <v>10</v>
      </c>
      <c r="Y13" s="28">
        <f>AF7</f>
        <v>2</v>
      </c>
      <c r="Z13" s="87">
        <f>AH9</f>
        <v>4</v>
      </c>
      <c r="AA13" s="27" t="s">
        <v>10</v>
      </c>
      <c r="AB13" s="28">
        <f>AF9</f>
        <v>3</v>
      </c>
      <c r="AC13" s="87">
        <f>AH11</f>
        <v>4</v>
      </c>
      <c r="AD13" s="27" t="s">
        <v>10</v>
      </c>
      <c r="AE13" s="28">
        <f>AF11</f>
        <v>1</v>
      </c>
      <c r="AF13" s="221"/>
      <c r="AG13" s="222"/>
      <c r="AH13" s="223"/>
      <c r="AI13" s="87">
        <v>0</v>
      </c>
      <c r="AJ13" s="51" t="s">
        <v>10</v>
      </c>
      <c r="AK13" s="52">
        <v>2</v>
      </c>
      <c r="AL13" s="87">
        <v>12</v>
      </c>
      <c r="AM13" s="51" t="s">
        <v>10</v>
      </c>
      <c r="AN13" s="52">
        <v>9</v>
      </c>
      <c r="AO13" s="87">
        <v>3</v>
      </c>
      <c r="AP13" s="51" t="s">
        <v>10</v>
      </c>
      <c r="AQ13" s="52">
        <v>6</v>
      </c>
      <c r="AR13" s="87">
        <v>9</v>
      </c>
      <c r="AS13" s="51" t="s">
        <v>10</v>
      </c>
      <c r="AT13" s="53">
        <v>1</v>
      </c>
      <c r="AU13" s="55"/>
      <c r="AV13" s="86" t="s">
        <v>10</v>
      </c>
      <c r="AW13" s="86"/>
      <c r="AX13" s="54"/>
      <c r="AY13" s="85" t="s">
        <v>10</v>
      </c>
      <c r="AZ13" s="85"/>
      <c r="BA13" s="54"/>
      <c r="BB13" s="85" t="s">
        <v>10</v>
      </c>
      <c r="BC13" s="85"/>
      <c r="BD13" s="13"/>
      <c r="BW13" s="12"/>
      <c r="BX13" s="72"/>
      <c r="BY13" s="59"/>
      <c r="BZ13" s="59"/>
    </row>
    <row r="14" spans="5:78" s="8" customFormat="1" ht="21.75" customHeight="1">
      <c r="E14" s="191"/>
      <c r="F14" s="208"/>
      <c r="G14" s="286"/>
      <c r="H14" s="287"/>
      <c r="I14" s="288"/>
      <c r="J14" s="288"/>
      <c r="K14" s="288"/>
      <c r="L14" s="282"/>
      <c r="M14" s="282"/>
      <c r="N14" s="283"/>
      <c r="O14" s="284"/>
      <c r="P14" s="284"/>
      <c r="Q14" s="285"/>
      <c r="R14" s="219"/>
      <c r="S14" s="278"/>
      <c r="T14" s="276" t="str">
        <f>IF(AF6="○","●",IF(AF6="●","○",IF(AF6="▲","▲","")))</f>
        <v>○</v>
      </c>
      <c r="U14" s="274"/>
      <c r="V14" s="275"/>
      <c r="W14" s="276" t="str">
        <f>IF(AF8="○","●",IF(AF8="●","○",IF(AF8="▲","▲","")))</f>
        <v>○</v>
      </c>
      <c r="X14" s="274"/>
      <c r="Y14" s="275"/>
      <c r="Z14" s="276" t="str">
        <f>IF(AF10="○","●",IF(AF10="●","○",IF(AF10="▲","▲","")))</f>
        <v>○</v>
      </c>
      <c r="AA14" s="274"/>
      <c r="AB14" s="275"/>
      <c r="AC14" s="276" t="str">
        <f>IF(AF12="○","●",IF(AF12="●","○",IF(AF12="▲","▲","")))</f>
        <v>○</v>
      </c>
      <c r="AD14" s="274"/>
      <c r="AE14" s="275"/>
      <c r="AF14" s="279"/>
      <c r="AG14" s="280"/>
      <c r="AH14" s="281"/>
      <c r="AI14" s="273" t="s">
        <v>79</v>
      </c>
      <c r="AJ14" s="274"/>
      <c r="AK14" s="275"/>
      <c r="AL14" s="276" t="s">
        <v>64</v>
      </c>
      <c r="AM14" s="274"/>
      <c r="AN14" s="275"/>
      <c r="AO14" s="276" t="s">
        <v>82</v>
      </c>
      <c r="AP14" s="274"/>
      <c r="AQ14" s="275"/>
      <c r="AR14" s="276" t="s">
        <v>48</v>
      </c>
      <c r="AS14" s="274"/>
      <c r="AT14" s="277"/>
      <c r="AU14" s="133"/>
      <c r="AV14" s="133"/>
      <c r="AW14" s="133"/>
      <c r="AX14" s="128"/>
      <c r="AY14" s="128"/>
      <c r="AZ14" s="128"/>
      <c r="BA14" s="128"/>
      <c r="BB14" s="128"/>
      <c r="BC14" s="128"/>
      <c r="BD14" s="13"/>
      <c r="BW14" s="12"/>
      <c r="BX14" s="74"/>
      <c r="BY14" s="59"/>
      <c r="BZ14" s="59"/>
    </row>
    <row r="15" spans="5:78" s="8" customFormat="1" ht="21.75" customHeight="1">
      <c r="E15" s="191"/>
      <c r="F15" s="263" t="s">
        <v>21</v>
      </c>
      <c r="G15" s="182">
        <f t="shared" si="0"/>
        <v>5</v>
      </c>
      <c r="H15" s="184">
        <f>O15+P15+(Q15*2)</f>
        <v>8</v>
      </c>
      <c r="I15" s="212"/>
      <c r="J15" s="212"/>
      <c r="K15" s="212"/>
      <c r="L15" s="227"/>
      <c r="M15" s="227"/>
      <c r="N15" s="231">
        <f>(O15+P15)++(Q15*2)</f>
        <v>8</v>
      </c>
      <c r="O15" s="214">
        <f>IF(T16="○",1)+IF(W16="○",1)+IF(Z16="○",1)+IF(AC16="○",1)+IF(AF16="○",1)+IF(AI16="○",1)+IF(AL16="○",1)+IF(AO16="○",1)+IF(AR16="○",1)+IF(AU16="○",1)+IF(AX16="○",1)+IF(BA16="○",1)</f>
        <v>4</v>
      </c>
      <c r="P15" s="271">
        <f>IF(T16="●",1)+IF(W16="●",1)+IF(Z16="●",1)+IF(AC16="●",1)+IF(AF16="●",1)+IF(AI16="●",1)+IF(AL16="●",1)+IF(AO16="●",1)+IF(AR16="●",1)+IF(AU16="●",1)+IF(AX16="●",1)+IF(BA16="●",1)</f>
        <v>2</v>
      </c>
      <c r="Q15" s="216">
        <f>IF(T16="▲",0.5)+IF(W16="▲",0.5)+IF(Z16="▲",0.5)+IF(AC16="▲",0.5)+IF(AF16="▲",0.5)+IF(AI16="▲",0.5)+IF(AL16="▲",0.5)+IF(AO16="▲",0.5)+IF(AR16="▲",0.5)+IF(AU16="▲",0.5)+IF(AX16="▲",0.5)+IF(BA16="▲",0.5)</f>
        <v>1</v>
      </c>
      <c r="R15" s="218">
        <f>V15+Y15+AB15+AE15+AH15+AK15+AN15+AQ15+AT15+AW15+AZ15+BC15</f>
        <v>23</v>
      </c>
      <c r="S15" s="219">
        <f>T15+W15+Z15+AC15+AF15+AI15+AL15+AO15+AR15+AU15+AX15+BA15</f>
        <v>49</v>
      </c>
      <c r="T15" s="88">
        <f>AK5</f>
        <v>0</v>
      </c>
      <c r="U15" s="27" t="s">
        <v>10</v>
      </c>
      <c r="V15" s="28">
        <f>AI5</f>
        <v>0</v>
      </c>
      <c r="W15" s="87">
        <f>AK7</f>
        <v>10</v>
      </c>
      <c r="X15" s="27" t="s">
        <v>10</v>
      </c>
      <c r="Y15" s="28">
        <f>AI7</f>
        <v>2</v>
      </c>
      <c r="Z15" s="87">
        <f>AK9</f>
        <v>6</v>
      </c>
      <c r="AA15" s="27" t="s">
        <v>10</v>
      </c>
      <c r="AB15" s="28">
        <f>AI9</f>
        <v>6</v>
      </c>
      <c r="AC15" s="87">
        <f>AK11</f>
        <v>5</v>
      </c>
      <c r="AD15" s="27" t="s">
        <v>10</v>
      </c>
      <c r="AE15" s="28">
        <f>AI11</f>
        <v>1</v>
      </c>
      <c r="AF15" s="87">
        <f>AK13</f>
        <v>2</v>
      </c>
      <c r="AG15" s="27" t="s">
        <v>10</v>
      </c>
      <c r="AH15" s="28">
        <f>AI13</f>
        <v>0</v>
      </c>
      <c r="AI15" s="221"/>
      <c r="AJ15" s="222"/>
      <c r="AK15" s="223"/>
      <c r="AL15" s="62">
        <v>5</v>
      </c>
      <c r="AM15" s="63" t="s">
        <v>10</v>
      </c>
      <c r="AN15" s="64">
        <v>6</v>
      </c>
      <c r="AO15" s="62">
        <v>4</v>
      </c>
      <c r="AP15" s="63" t="s">
        <v>10</v>
      </c>
      <c r="AQ15" s="64">
        <v>7</v>
      </c>
      <c r="AR15" s="62">
        <v>17</v>
      </c>
      <c r="AS15" s="63" t="s">
        <v>10</v>
      </c>
      <c r="AT15" s="91">
        <v>1</v>
      </c>
      <c r="AU15" s="55"/>
      <c r="AV15" s="86" t="s">
        <v>10</v>
      </c>
      <c r="AW15" s="86"/>
      <c r="AX15" s="54"/>
      <c r="AY15" s="85" t="s">
        <v>10</v>
      </c>
      <c r="AZ15" s="85"/>
      <c r="BA15" s="54"/>
      <c r="BB15" s="85" t="s">
        <v>10</v>
      </c>
      <c r="BC15" s="85"/>
      <c r="BD15" s="13"/>
      <c r="BW15" s="12"/>
      <c r="BX15" s="44"/>
      <c r="BY15" s="59"/>
      <c r="BZ15" s="59"/>
    </row>
    <row r="16" spans="5:78" s="8" customFormat="1" ht="21.75" customHeight="1">
      <c r="E16" s="191"/>
      <c r="F16" s="263"/>
      <c r="G16" s="204"/>
      <c r="H16" s="205"/>
      <c r="I16" s="213"/>
      <c r="J16" s="213"/>
      <c r="K16" s="213"/>
      <c r="L16" s="228"/>
      <c r="M16" s="228"/>
      <c r="N16" s="232"/>
      <c r="O16" s="215"/>
      <c r="P16" s="272"/>
      <c r="Q16" s="217"/>
      <c r="R16" s="218"/>
      <c r="S16" s="220"/>
      <c r="T16" s="211" t="str">
        <f>IF(AI6="○","●",IF(AI6="●","○",IF(AI6="▲","▲","")))</f>
        <v>▲</v>
      </c>
      <c r="U16" s="189"/>
      <c r="V16" s="210"/>
      <c r="W16" s="211" t="str">
        <f>IF(AI8="○","●",IF(AI8="●","○",IF(AI8="▲","▲","")))</f>
        <v>○</v>
      </c>
      <c r="X16" s="189"/>
      <c r="Y16" s="210"/>
      <c r="Z16" s="211" t="str">
        <f>IF(AI10="○","●",IF(AI10="●","○",IF(AI10="▲","▲","")))</f>
        <v>▲</v>
      </c>
      <c r="AA16" s="189"/>
      <c r="AB16" s="210"/>
      <c r="AC16" s="211" t="str">
        <f>IF(AI12="○","●",IF(AI12="●","○",IF(AI12="▲","▲","")))</f>
        <v>○</v>
      </c>
      <c r="AD16" s="189"/>
      <c r="AE16" s="210"/>
      <c r="AF16" s="211" t="str">
        <f>IF(AI14="○","●",IF(AI14="●","○",IF(AI14="▲","▲","")))</f>
        <v>○</v>
      </c>
      <c r="AG16" s="189"/>
      <c r="AH16" s="210"/>
      <c r="AI16" s="224"/>
      <c r="AJ16" s="225"/>
      <c r="AK16" s="226"/>
      <c r="AL16" s="265" t="s">
        <v>47</v>
      </c>
      <c r="AM16" s="266"/>
      <c r="AN16" s="270"/>
      <c r="AO16" s="265" t="s">
        <v>58</v>
      </c>
      <c r="AP16" s="266"/>
      <c r="AQ16" s="270"/>
      <c r="AR16" s="265" t="s">
        <v>41</v>
      </c>
      <c r="AS16" s="266"/>
      <c r="AT16" s="267"/>
      <c r="AU16" s="133"/>
      <c r="AV16" s="133"/>
      <c r="AW16" s="133"/>
      <c r="AX16" s="128"/>
      <c r="AY16" s="128"/>
      <c r="AZ16" s="128"/>
      <c r="BA16" s="128"/>
      <c r="BB16" s="128"/>
      <c r="BC16" s="128"/>
      <c r="BD16" s="13"/>
      <c r="BW16" s="12"/>
      <c r="BX16" s="44"/>
      <c r="BY16" s="59"/>
      <c r="BZ16" s="59"/>
    </row>
    <row r="17" spans="5:78" s="13" customFormat="1" ht="21.75" customHeight="1">
      <c r="E17" s="191"/>
      <c r="F17" s="263" t="s">
        <v>22</v>
      </c>
      <c r="G17" s="182">
        <f t="shared" si="0"/>
        <v>4</v>
      </c>
      <c r="H17" s="184">
        <f>O17+P17+(Q17*2)</f>
        <v>8</v>
      </c>
      <c r="I17" s="186"/>
      <c r="J17" s="186"/>
      <c r="K17" s="186"/>
      <c r="L17" s="170"/>
      <c r="M17" s="170"/>
      <c r="N17" s="174">
        <f>(O17+P17)++(Q17*2)</f>
        <v>8</v>
      </c>
      <c r="O17" s="176">
        <f>IF(T18="○",1)+IF(W18="○",1)+IF(Z18="○",1)+IF(AC18="○",1)+IF(AF18="○",1)+IF(AI18="○",1)+IF(AL18="○",1)+IF(AO18="○",1)+IF(AR18="○",1)+IF(AU18="○",1)+IF(AX18="○",1)+IF(BA18="○",1)</f>
        <v>4</v>
      </c>
      <c r="P17" s="268">
        <f>IF(T18="●",1)+IF(W18="●",1)+IF(Z18="●",1)+IF(AC18="●",1)+IF(AF18="●",1)+IF(AI18="●",1)+IF(AL18="●",1)+IF(AO18="●",1)+IF(AR18="●",1)+IF(AU18="●",1)+IF(AX18="●",1)+IF(BA18="●",1)</f>
        <v>4</v>
      </c>
      <c r="Q17" s="178">
        <f>IF(T18="▲",0.5)+IF(W18="▲",0.5)+IF(Z18="▲",0.5)+IF(AC18="▲",0.5)+IF(AF18="▲",0.5)+IF(AI18="▲",0.5)+IF(AL18="▲",0.5)+IF(AO18="▲",0.5)+IF(AR18="▲",0.5)+IF(AU18="▲",0.5)+IF(AX18="▲",0.5)+IF(BA18="▲",0.5)</f>
        <v>0</v>
      </c>
      <c r="R17" s="157">
        <f>V17+Y17+AB17+AE17+AH17+AK17+AN17+AQ17+AT17+AW17+AZ17+BC17</f>
        <v>35</v>
      </c>
      <c r="S17" s="159">
        <f>T17+W17+Z17+AC17+AF17+AI17+AL17+AO17+AR17+AU17+AX17+BA17</f>
        <v>32</v>
      </c>
      <c r="T17" s="89">
        <f>AN5</f>
        <v>2</v>
      </c>
      <c r="U17" s="31" t="s">
        <v>10</v>
      </c>
      <c r="V17" s="32">
        <f>AL5</f>
        <v>0</v>
      </c>
      <c r="W17" s="90">
        <f>AN7</f>
        <v>1</v>
      </c>
      <c r="X17" s="31" t="s">
        <v>10</v>
      </c>
      <c r="Y17" s="32">
        <f>AL7</f>
        <v>4</v>
      </c>
      <c r="Z17" s="90">
        <f>AN9</f>
        <v>0</v>
      </c>
      <c r="AA17" s="31" t="s">
        <v>10</v>
      </c>
      <c r="AB17" s="32">
        <f>AL9</f>
        <v>4</v>
      </c>
      <c r="AC17" s="90">
        <f>AN11</f>
        <v>1</v>
      </c>
      <c r="AD17" s="31" t="s">
        <v>10</v>
      </c>
      <c r="AE17" s="32">
        <f>AL11</f>
        <v>5</v>
      </c>
      <c r="AF17" s="90">
        <f>AN13</f>
        <v>9</v>
      </c>
      <c r="AG17" s="31" t="s">
        <v>10</v>
      </c>
      <c r="AH17" s="32">
        <f>AL13</f>
        <v>12</v>
      </c>
      <c r="AI17" s="90">
        <f>AN15</f>
        <v>6</v>
      </c>
      <c r="AJ17" s="31" t="s">
        <v>10</v>
      </c>
      <c r="AK17" s="32">
        <f>AL15</f>
        <v>5</v>
      </c>
      <c r="AL17" s="161"/>
      <c r="AM17" s="162"/>
      <c r="AN17" s="193"/>
      <c r="AO17" s="62">
        <v>3</v>
      </c>
      <c r="AP17" s="63" t="s">
        <v>10</v>
      </c>
      <c r="AQ17" s="64">
        <v>2</v>
      </c>
      <c r="AR17" s="62">
        <v>10</v>
      </c>
      <c r="AS17" s="63" t="s">
        <v>10</v>
      </c>
      <c r="AT17" s="91">
        <v>3</v>
      </c>
      <c r="AU17" s="55"/>
      <c r="AV17" s="86" t="s">
        <v>10</v>
      </c>
      <c r="AW17" s="86"/>
      <c r="AX17" s="54"/>
      <c r="AY17" s="85" t="s">
        <v>10</v>
      </c>
      <c r="AZ17" s="85"/>
      <c r="BA17" s="54"/>
      <c r="BB17" s="85" t="s">
        <v>10</v>
      </c>
      <c r="BC17" s="85"/>
      <c r="BU17" s="8"/>
      <c r="BV17" s="8"/>
      <c r="BW17" s="12"/>
      <c r="BX17" s="44"/>
      <c r="BY17" s="59"/>
      <c r="BZ17" s="59"/>
    </row>
    <row r="18" spans="5:78" s="13" customFormat="1" ht="21.75" customHeight="1">
      <c r="E18" s="191"/>
      <c r="F18" s="263"/>
      <c r="G18" s="204"/>
      <c r="H18" s="205"/>
      <c r="I18" s="206"/>
      <c r="J18" s="206"/>
      <c r="K18" s="206"/>
      <c r="L18" s="207"/>
      <c r="M18" s="207"/>
      <c r="N18" s="201"/>
      <c r="O18" s="202"/>
      <c r="P18" s="269"/>
      <c r="Q18" s="203"/>
      <c r="R18" s="157"/>
      <c r="S18" s="192"/>
      <c r="T18" s="197" t="str">
        <f>IF(AL6="○","●",IF(AL6="●","○",IF(AL6="▲","▲","")))</f>
        <v>○</v>
      </c>
      <c r="U18" s="198"/>
      <c r="V18" s="199"/>
      <c r="W18" s="197" t="str">
        <f>IF(AL8="○","●",IF(AL8="●","○",IF(AL8="▲","▲","")))</f>
        <v>●</v>
      </c>
      <c r="X18" s="198"/>
      <c r="Y18" s="199"/>
      <c r="Z18" s="197" t="str">
        <f>IF(AL10="○","●",IF(AL10="●","○",IF(AL10="▲","▲","")))</f>
        <v>●</v>
      </c>
      <c r="AA18" s="198"/>
      <c r="AB18" s="199"/>
      <c r="AC18" s="197" t="str">
        <f>IF(AL12="○","●",IF(AL12="●","○",IF(AL12="▲","▲","")))</f>
        <v>●</v>
      </c>
      <c r="AD18" s="198"/>
      <c r="AE18" s="199"/>
      <c r="AF18" s="197" t="str">
        <f>IF(AL14="○","●",IF(AL14="●","○",IF(AL14="▲","▲","")))</f>
        <v>●</v>
      </c>
      <c r="AG18" s="198"/>
      <c r="AH18" s="199"/>
      <c r="AI18" s="197" t="str">
        <f>IF(AL16="○","●",IF(AL16="●","○",IF(AL16="▲","▲","")))</f>
        <v>○</v>
      </c>
      <c r="AJ18" s="198"/>
      <c r="AK18" s="199"/>
      <c r="AL18" s="194"/>
      <c r="AM18" s="195"/>
      <c r="AN18" s="196"/>
      <c r="AO18" s="265" t="s">
        <v>70</v>
      </c>
      <c r="AP18" s="266"/>
      <c r="AQ18" s="270"/>
      <c r="AR18" s="265" t="s">
        <v>73</v>
      </c>
      <c r="AS18" s="266"/>
      <c r="AT18" s="267"/>
      <c r="AU18" s="133"/>
      <c r="AV18" s="133"/>
      <c r="AW18" s="133"/>
      <c r="AX18" s="128"/>
      <c r="AY18" s="128"/>
      <c r="AZ18" s="128"/>
      <c r="BA18" s="128"/>
      <c r="BB18" s="128"/>
      <c r="BC18" s="128"/>
      <c r="BU18" s="8"/>
      <c r="BV18" s="8"/>
      <c r="BW18" s="12"/>
      <c r="BX18" s="44"/>
      <c r="BY18" s="59"/>
      <c r="BZ18" s="59"/>
    </row>
    <row r="19" spans="5:78" s="13" customFormat="1" ht="21.75" customHeight="1">
      <c r="E19" s="191"/>
      <c r="F19" s="263" t="s">
        <v>23</v>
      </c>
      <c r="G19" s="182">
        <f t="shared" si="0"/>
        <v>4</v>
      </c>
      <c r="H19" s="184">
        <f>O19+P19+(Q19*2)</f>
        <v>8</v>
      </c>
      <c r="I19" s="186"/>
      <c r="J19" s="186"/>
      <c r="K19" s="186"/>
      <c r="L19" s="170"/>
      <c r="M19" s="170"/>
      <c r="N19" s="174">
        <f>(O19+P19)+(Q19*2)</f>
        <v>8</v>
      </c>
      <c r="O19" s="176">
        <f>IF(T20="○",1)+IF(W20="○",1)+IF(Z20="○",1)+IF(AC20="○",1)+IF(AF20="○",1)+IF(AI20="○",1)+IF(AL20="○",1)+IF(AO20="○",1)+IF(AR20="○",1)+IF(AU20="○",1)+IF(AX20="○",1)+IF(BA20="○",1)</f>
        <v>4</v>
      </c>
      <c r="P19" s="268">
        <f>IF(T20="●",1)+IF(W20="●",1)+IF(Z20="●",1)+IF(AC20="●",1)+IF(AF20="●",1)+IF(AI20="●",1)+IF(AL20="●",1)+IF(AO20="●",1)+IF(AR20="●",1)+IF(AU20="●",1)+IF(AX20="●",1)+IF(BA20="●",1)</f>
        <v>4</v>
      </c>
      <c r="Q19" s="178">
        <f>IF(T20="▲",0.5)+IF(W20="▲",0.5)+IF(Z20="▲",0.5)+IF(AC20="▲",0.5)+IF(AF20="▲",0.5)+IF(AI20="▲",0.5)+IF(AL20="▲",0.5)+IF(AO20="▲",0.5)+IF(AR20="▲",0.5)+IF(AU20="▲",0.5)+IF(AX20="▲",0.5)+IF(BA20="▲",0.5)</f>
        <v>0</v>
      </c>
      <c r="R19" s="157">
        <f>V19+Y19+AB19+AE19+AH19+AK19+AN19+AQ19+AT19+AW19+AZ19+BC19</f>
        <v>30</v>
      </c>
      <c r="S19" s="159">
        <f>T19+W19+Z19+AC19+AF19+AI19+AL19+AO19+AR19+AU19+AX19+BA19</f>
        <v>37</v>
      </c>
      <c r="T19" s="89">
        <f>AQ5</f>
        <v>8</v>
      </c>
      <c r="U19" s="31" t="s">
        <v>10</v>
      </c>
      <c r="V19" s="32">
        <f>AO5</f>
        <v>4</v>
      </c>
      <c r="W19" s="90">
        <f>AQ7</f>
        <v>1</v>
      </c>
      <c r="X19" s="31" t="s">
        <v>10</v>
      </c>
      <c r="Y19" s="32">
        <f>AO7</f>
        <v>7</v>
      </c>
      <c r="Z19" s="90">
        <f>AQ9</f>
        <v>1</v>
      </c>
      <c r="AA19" s="31" t="s">
        <v>10</v>
      </c>
      <c r="AB19" s="32">
        <f>AO9</f>
        <v>2</v>
      </c>
      <c r="AC19" s="90">
        <f>AQ11</f>
        <v>1</v>
      </c>
      <c r="AD19" s="31" t="s">
        <v>10</v>
      </c>
      <c r="AE19" s="32">
        <f>AO11</f>
        <v>6</v>
      </c>
      <c r="AF19" s="90">
        <f>AQ13</f>
        <v>6</v>
      </c>
      <c r="AG19" s="31" t="s">
        <v>10</v>
      </c>
      <c r="AH19" s="32">
        <f>AO13</f>
        <v>3</v>
      </c>
      <c r="AI19" s="90">
        <f>AQ15</f>
        <v>7</v>
      </c>
      <c r="AJ19" s="31" t="s">
        <v>10</v>
      </c>
      <c r="AK19" s="32">
        <f>AO15</f>
        <v>4</v>
      </c>
      <c r="AL19" s="90">
        <f>AQ17</f>
        <v>2</v>
      </c>
      <c r="AM19" s="31" t="s">
        <v>10</v>
      </c>
      <c r="AN19" s="32">
        <f>AO17</f>
        <v>3</v>
      </c>
      <c r="AO19" s="161"/>
      <c r="AP19" s="162"/>
      <c r="AQ19" s="193"/>
      <c r="AR19" s="62">
        <v>11</v>
      </c>
      <c r="AS19" s="63" t="s">
        <v>10</v>
      </c>
      <c r="AT19" s="91">
        <v>1</v>
      </c>
      <c r="AU19" s="55"/>
      <c r="AV19" s="86" t="s">
        <v>10</v>
      </c>
      <c r="AW19" s="86"/>
      <c r="AX19" s="54"/>
      <c r="AY19" s="85" t="s">
        <v>10</v>
      </c>
      <c r="AZ19" s="85"/>
      <c r="BA19" s="54"/>
      <c r="BB19" s="85" t="s">
        <v>10</v>
      </c>
      <c r="BC19" s="85"/>
      <c r="BU19" s="8"/>
      <c r="BV19" s="8"/>
      <c r="BW19" s="12"/>
      <c r="BX19" s="44"/>
      <c r="BY19" s="59"/>
      <c r="BZ19" s="59"/>
    </row>
    <row r="20" spans="5:78" s="13" customFormat="1" ht="21.75" customHeight="1">
      <c r="E20" s="191"/>
      <c r="F20" s="263"/>
      <c r="G20" s="204"/>
      <c r="H20" s="205"/>
      <c r="I20" s="206"/>
      <c r="J20" s="206"/>
      <c r="K20" s="206"/>
      <c r="L20" s="207"/>
      <c r="M20" s="207"/>
      <c r="N20" s="201"/>
      <c r="O20" s="202"/>
      <c r="P20" s="269"/>
      <c r="Q20" s="203"/>
      <c r="R20" s="157"/>
      <c r="S20" s="192"/>
      <c r="T20" s="197" t="str">
        <f>IF(AO6="○","●",IF(AO6="●","○",IF(AO6="▲","▲","")))</f>
        <v>○</v>
      </c>
      <c r="U20" s="198"/>
      <c r="V20" s="199"/>
      <c r="W20" s="197" t="str">
        <f>IF(AO8="○","●",IF(AO8="●","○",IF(AO8="▲","▲","")))</f>
        <v>●</v>
      </c>
      <c r="X20" s="198"/>
      <c r="Y20" s="199"/>
      <c r="Z20" s="197" t="str">
        <f>IF(AO10="○","●",IF(AO10="●","○",IF(AO10="▲","▲","")))</f>
        <v>●</v>
      </c>
      <c r="AA20" s="198"/>
      <c r="AB20" s="199"/>
      <c r="AC20" s="197" t="str">
        <f>IF(AO12="○","●",IF(AO12="●","○",IF(AO12="▲","▲","")))</f>
        <v>●</v>
      </c>
      <c r="AD20" s="198"/>
      <c r="AE20" s="199"/>
      <c r="AF20" s="197" t="str">
        <f>IF(AO14="○","●",IF(AO14="●","○",IF(AO14="▲","▲","")))</f>
        <v>○</v>
      </c>
      <c r="AG20" s="198"/>
      <c r="AH20" s="199"/>
      <c r="AI20" s="197" t="str">
        <f>IF(AO16="○","●",IF(AO16="●","○",IF(AO16="▲","▲","")))</f>
        <v>○</v>
      </c>
      <c r="AJ20" s="198"/>
      <c r="AK20" s="199"/>
      <c r="AL20" s="197" t="str">
        <f>IF(AO18="○","●",IF(AO18="●","○",IF(AO18="▲","▲","")))</f>
        <v>●</v>
      </c>
      <c r="AM20" s="198"/>
      <c r="AN20" s="199"/>
      <c r="AO20" s="194"/>
      <c r="AP20" s="195"/>
      <c r="AQ20" s="196"/>
      <c r="AR20" s="265" t="s">
        <v>36</v>
      </c>
      <c r="AS20" s="266"/>
      <c r="AT20" s="267"/>
      <c r="AU20" s="133"/>
      <c r="AV20" s="133"/>
      <c r="AW20" s="133"/>
      <c r="AX20" s="128"/>
      <c r="AY20" s="128"/>
      <c r="AZ20" s="128"/>
      <c r="BA20" s="128" t="s">
        <v>11</v>
      </c>
      <c r="BB20" s="128"/>
      <c r="BC20" s="128"/>
      <c r="BU20" s="8"/>
      <c r="BV20" s="8"/>
      <c r="BW20" s="12"/>
      <c r="BX20" s="44"/>
      <c r="BY20" s="59"/>
      <c r="BZ20" s="59"/>
    </row>
    <row r="21" spans="5:78" s="76" customFormat="1" ht="21.75" customHeight="1">
      <c r="E21" s="155"/>
      <c r="F21" s="263" t="s">
        <v>24</v>
      </c>
      <c r="G21" s="182">
        <f t="shared" si="0"/>
        <v>0</v>
      </c>
      <c r="H21" s="184">
        <f>O21+P21+(Q21*2)</f>
        <v>8</v>
      </c>
      <c r="I21" s="212"/>
      <c r="J21" s="212"/>
      <c r="K21" s="212"/>
      <c r="L21" s="227"/>
      <c r="M21" s="227"/>
      <c r="N21" s="231">
        <f>(O21+P21)+(Q21*2)</f>
        <v>8</v>
      </c>
      <c r="O21" s="214">
        <f>IF(T22="○",1)+IF(W22="○",1)+IF(Z22="○",1)+IF(AC22="○",1)+IF(AF22="○",1)+IF(AI22="○",1)+IF(AL22="○",1)+IF(AO22="○",1)+IF(AR22="○",1)+IF(AU22="○",1)+IF(AX22="○",1)+IF(BA22="○",1)</f>
        <v>0</v>
      </c>
      <c r="P21" s="214">
        <f>IF(T22="●",1)+IF(W22="●",1)+IF(Z22="●",1)+IF(AC22="●",1)+IF(AF22="●",1)+IF(AI22="●",1)+IF(AL22="●",1)+IF(AO22="●",1)+IF(AR22="●",1)+IF(AU22="●",1)+IF(AX22="●",1)+IF(BA22="●",1)</f>
        <v>8</v>
      </c>
      <c r="Q21" s="216">
        <f>IF(T22="▲",0.5)+IF(W22="▲",0.5)+IF(Z22="▲",0.5)+IF(AC22="▲",0.5)+IF(AF22="▲",0.5)+IF(AI22="▲",0.5)+IF(AL22="▲",0.5)+IF(AO22="▲",0.5)+IF(AR22="▲",0.5)+IF(AU22="▲",0.5)+IF(AX22="▲",0.5)+IF(BA22="▲",0.5)</f>
        <v>0</v>
      </c>
      <c r="R21" s="218">
        <f>V21+Y21+AB21+AE21+AH21+AK21+AN21+AQ21+AT21+AW21+AZ21+BC21</f>
        <v>77</v>
      </c>
      <c r="S21" s="219">
        <f>T21+W21+Z21+AC21+AF21+AI21+AL21+AO21+AR21+AU21+AX21+BA21</f>
        <v>12</v>
      </c>
      <c r="T21" s="88">
        <f>AT5</f>
        <v>3</v>
      </c>
      <c r="U21" s="27" t="s">
        <v>10</v>
      </c>
      <c r="V21" s="28">
        <f>AR5</f>
        <v>8</v>
      </c>
      <c r="W21" s="87">
        <f>AT7</f>
        <v>0</v>
      </c>
      <c r="X21" s="27" t="s">
        <v>10</v>
      </c>
      <c r="Y21" s="28">
        <f>AR7</f>
        <v>11</v>
      </c>
      <c r="Z21" s="87">
        <f>AT9</f>
        <v>1</v>
      </c>
      <c r="AA21" s="27" t="s">
        <v>10</v>
      </c>
      <c r="AB21" s="28">
        <f>AR9</f>
        <v>2</v>
      </c>
      <c r="AC21" s="87">
        <f>AT11</f>
        <v>2</v>
      </c>
      <c r="AD21" s="27" t="s">
        <v>10</v>
      </c>
      <c r="AE21" s="28">
        <f>AR11</f>
        <v>9</v>
      </c>
      <c r="AF21" s="87">
        <f>AT13</f>
        <v>1</v>
      </c>
      <c r="AG21" s="27" t="s">
        <v>10</v>
      </c>
      <c r="AH21" s="28">
        <f>AR13</f>
        <v>9</v>
      </c>
      <c r="AI21" s="87">
        <f>AT15</f>
        <v>1</v>
      </c>
      <c r="AJ21" s="27" t="s">
        <v>10</v>
      </c>
      <c r="AK21" s="28">
        <f>AR15</f>
        <v>17</v>
      </c>
      <c r="AL21" s="87">
        <f>AT17</f>
        <v>3</v>
      </c>
      <c r="AM21" s="27" t="s">
        <v>10</v>
      </c>
      <c r="AN21" s="28">
        <f>AR17</f>
        <v>10</v>
      </c>
      <c r="AO21" s="87">
        <f>AT19</f>
        <v>1</v>
      </c>
      <c r="AP21" s="27" t="s">
        <v>10</v>
      </c>
      <c r="AQ21" s="28">
        <f>AR19</f>
        <v>11</v>
      </c>
      <c r="AR21" s="221"/>
      <c r="AS21" s="222"/>
      <c r="AT21" s="255"/>
      <c r="AU21" s="55"/>
      <c r="AV21" s="86" t="s">
        <v>10</v>
      </c>
      <c r="AW21" s="86"/>
      <c r="AX21" s="55"/>
      <c r="AY21" s="86" t="s">
        <v>10</v>
      </c>
      <c r="AZ21" s="86"/>
      <c r="BA21" s="55"/>
      <c r="BB21" s="86" t="s">
        <v>10</v>
      </c>
      <c r="BC21" s="86"/>
      <c r="BW21" s="77"/>
      <c r="BX21" s="78"/>
      <c r="BY21" s="78"/>
      <c r="BZ21" s="78"/>
    </row>
    <row r="22" spans="5:78" s="76" customFormat="1" ht="21.75" customHeight="1" thickBot="1">
      <c r="E22" s="155"/>
      <c r="F22" s="264"/>
      <c r="G22" s="183"/>
      <c r="H22" s="185"/>
      <c r="I22" s="259"/>
      <c r="J22" s="259"/>
      <c r="K22" s="259"/>
      <c r="L22" s="260"/>
      <c r="M22" s="260"/>
      <c r="N22" s="261"/>
      <c r="O22" s="262"/>
      <c r="P22" s="262"/>
      <c r="Q22" s="252"/>
      <c r="R22" s="253"/>
      <c r="S22" s="254"/>
      <c r="T22" s="249" t="str">
        <f>IF(AR6="○","●",IF(AR6="●","○",IF(AR6="▲","▲","")))</f>
        <v>●</v>
      </c>
      <c r="U22" s="250"/>
      <c r="V22" s="251"/>
      <c r="W22" s="249" t="str">
        <f>IF(AR8="○","●",IF(AR8="●","○",IF(AR8="▲","▲","")))</f>
        <v>●</v>
      </c>
      <c r="X22" s="250"/>
      <c r="Y22" s="251"/>
      <c r="Z22" s="249" t="str">
        <f>IF(AR10="○","●",IF(AR10="●","○",IF(AR10="▲","▲","")))</f>
        <v>●</v>
      </c>
      <c r="AA22" s="250"/>
      <c r="AB22" s="251"/>
      <c r="AC22" s="249" t="str">
        <f>IF(AR12="○","●",IF(AR12="●","○",IF(AR12="▲","▲","")))</f>
        <v>●</v>
      </c>
      <c r="AD22" s="250"/>
      <c r="AE22" s="251"/>
      <c r="AF22" s="249" t="str">
        <f>IF(AR14="○","●",IF(AR14="●","○",IF(AR14="▲","▲","")))</f>
        <v>●</v>
      </c>
      <c r="AG22" s="250"/>
      <c r="AH22" s="251"/>
      <c r="AI22" s="249" t="str">
        <f>IF(AR16="○","●",IF(AR16="●","○",IF(AR16="▲","▲","")))</f>
        <v>●</v>
      </c>
      <c r="AJ22" s="250"/>
      <c r="AK22" s="251"/>
      <c r="AL22" s="249" t="str">
        <f>IF(AR18="○","●",IF(AR18="●","○",IF(AR18="▲","▲","")))</f>
        <v>●</v>
      </c>
      <c r="AM22" s="250"/>
      <c r="AN22" s="251"/>
      <c r="AO22" s="249" t="str">
        <f>IF(AR20="○","●",IF(AR20="●","○",IF(AR20="▲","▲","")))</f>
        <v>●</v>
      </c>
      <c r="AP22" s="250"/>
      <c r="AQ22" s="251"/>
      <c r="AR22" s="256"/>
      <c r="AS22" s="257"/>
      <c r="AT22" s="258"/>
      <c r="AU22" s="133"/>
      <c r="AV22" s="133"/>
      <c r="AW22" s="133"/>
      <c r="AX22" s="133"/>
      <c r="AY22" s="133"/>
      <c r="AZ22" s="133"/>
      <c r="BA22" s="133"/>
      <c r="BB22" s="133"/>
      <c r="BC22" s="133"/>
      <c r="BW22" s="77"/>
      <c r="BX22" s="78"/>
      <c r="BY22" s="78"/>
      <c r="BZ22" s="78"/>
    </row>
    <row r="23" spans="5:78" s="8" customFormat="1" ht="21.75" customHeight="1">
      <c r="E23" s="110"/>
      <c r="F23" s="104"/>
      <c r="G23" s="111" t="e">
        <f>O23+Q23</f>
        <v>#REF!</v>
      </c>
      <c r="H23" s="105" t="e">
        <f>O23+P23+(Q23*2)</f>
        <v>#REF!</v>
      </c>
      <c r="I23" s="106"/>
      <c r="J23" s="106"/>
      <c r="K23" s="106"/>
      <c r="L23" s="107"/>
      <c r="M23" s="108"/>
      <c r="N23" s="109" t="e">
        <f>(O23+P23)+(Q23*2)</f>
        <v>#REF!</v>
      </c>
      <c r="O23" s="101" t="e">
        <f>IF(#REF!="○",1)+IF(#REF!="○",1)+IF(#REF!="○",1)+IF(#REF!="○",1)+IF(#REF!="○",1)+IF(#REF!="○",1)+IF(#REF!="○",1)+IF(#REF!="○",1)+IF(#REF!="○",1)+IF(#REF!="○",1)+IF(#REF!="○",1)+IF(#REF!="○",1)</f>
        <v>#REF!</v>
      </c>
      <c r="P23" s="101" t="e">
        <f>IF(#REF!="●",1)+IF(#REF!="●",1)+IF(#REF!="●",1)+IF(#REF!="●",1)+IF(#REF!="●",1)+IF(#REF!="●",1)+IF(#REF!="●",1)+IF(#REF!="●",1)+IF(#REF!="●",1)+IF(#REF!="●",1)+IF(#REF!="●",1)+IF(#REF!="●",1)</f>
        <v>#REF!</v>
      </c>
      <c r="Q23" s="102" t="e">
        <f>IF(#REF!="▲",0.5)+IF(#REF!="▲",0.5)+IF(#REF!="▲",0.5)+IF(#REF!="▲",0.5)+IF(#REF!="▲",0.5)+IF(#REF!="▲",0.5)+IF(#REF!="▲",0.5)+IF(#REF!="▲",0.5)+IF(#REF!="▲",0.5)+IF(#REF!="▲",0.5)+IF(#REF!="▲",0.5)+IF(#REF!="▲",0.5)</f>
        <v>#REF!</v>
      </c>
      <c r="R23" s="103">
        <f>V23+Y23+AB23+AE23+AH23+AK23+AN23+AQ23+AT23+AW23+AZ23+BC23</f>
        <v>0</v>
      </c>
      <c r="S23" s="103">
        <f>T23+W23+Z23+AC23+AF23+AI23+AL23+AO23+AR23+AU23+AX23+BA23</f>
        <v>0</v>
      </c>
      <c r="T23" s="58">
        <f>AW5</f>
        <v>0</v>
      </c>
      <c r="U23" s="85" t="s">
        <v>10</v>
      </c>
      <c r="V23" s="85">
        <f>AU5</f>
        <v>0</v>
      </c>
      <c r="W23" s="54">
        <f>AW7</f>
        <v>0</v>
      </c>
      <c r="X23" s="85" t="s">
        <v>10</v>
      </c>
      <c r="Y23" s="85">
        <f>AU7</f>
        <v>0</v>
      </c>
      <c r="Z23" s="54">
        <f>AW9</f>
        <v>0</v>
      </c>
      <c r="AA23" s="85" t="s">
        <v>10</v>
      </c>
      <c r="AB23" s="85">
        <f>AU9</f>
        <v>0</v>
      </c>
      <c r="AC23" s="54">
        <f>AW11</f>
        <v>0</v>
      </c>
      <c r="AD23" s="85" t="s">
        <v>10</v>
      </c>
      <c r="AE23" s="85">
        <f>AU11</f>
        <v>0</v>
      </c>
      <c r="AF23" s="54">
        <f>AW13</f>
        <v>0</v>
      </c>
      <c r="AG23" s="85" t="s">
        <v>10</v>
      </c>
      <c r="AH23" s="85">
        <f>AU13</f>
        <v>0</v>
      </c>
      <c r="AI23" s="54">
        <f>AW15</f>
        <v>0</v>
      </c>
      <c r="AJ23" s="85" t="s">
        <v>10</v>
      </c>
      <c r="AK23" s="85">
        <f>AU15</f>
        <v>0</v>
      </c>
      <c r="AL23" s="54">
        <f>AW17</f>
        <v>0</v>
      </c>
      <c r="AM23" s="85" t="s">
        <v>10</v>
      </c>
      <c r="AN23" s="85">
        <f>AU17</f>
        <v>0</v>
      </c>
      <c r="AO23" s="54">
        <f>AW19</f>
        <v>0</v>
      </c>
      <c r="AP23" s="85" t="s">
        <v>10</v>
      </c>
      <c r="AQ23" s="85">
        <f>AU19</f>
        <v>0</v>
      </c>
      <c r="AR23" s="54">
        <f>AW21</f>
        <v>0</v>
      </c>
      <c r="AS23" s="85" t="s">
        <v>10</v>
      </c>
      <c r="AT23" s="85">
        <f>AU21</f>
        <v>0</v>
      </c>
      <c r="AU23" s="133"/>
      <c r="AV23" s="133"/>
      <c r="AW23" s="133"/>
      <c r="AX23" s="54"/>
      <c r="AY23" s="85" t="s">
        <v>10</v>
      </c>
      <c r="AZ23" s="85"/>
      <c r="BA23" s="54"/>
      <c r="BB23" s="85" t="s">
        <v>10</v>
      </c>
      <c r="BC23" s="85"/>
      <c r="BD23" s="13"/>
      <c r="BW23" s="12"/>
      <c r="BX23" s="44"/>
      <c r="BY23" s="59"/>
      <c r="BZ23" s="59"/>
    </row>
    <row r="24" spans="6:55" ht="28.5"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68"/>
      <c r="AY24" s="68"/>
      <c r="AZ24" s="68"/>
      <c r="BA24" s="68"/>
      <c r="BB24" s="68"/>
      <c r="BC24" s="39"/>
    </row>
    <row r="25" spans="6:76" ht="18">
      <c r="F25" s="83" t="s">
        <v>15</v>
      </c>
      <c r="G25" s="5"/>
      <c r="H25" s="25"/>
      <c r="I25" s="6"/>
      <c r="J25" s="6"/>
      <c r="K25" s="6"/>
      <c r="L25" s="6"/>
      <c r="M25" s="6"/>
      <c r="N25" s="7"/>
      <c r="O25" s="8"/>
      <c r="P25" s="7"/>
      <c r="Q25" s="19"/>
      <c r="R25" s="7"/>
      <c r="S25" s="7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79"/>
      <c r="AS25" s="79"/>
      <c r="AT25" s="79"/>
      <c r="AU25" s="9"/>
      <c r="AV25" s="9"/>
      <c r="AW25" s="9"/>
      <c r="AX25" s="16"/>
      <c r="AY25" s="16"/>
      <c r="AZ25" s="16"/>
      <c r="BA25" s="16"/>
      <c r="BB25" s="16"/>
      <c r="BC25" s="16"/>
      <c r="BD25" s="47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V25" s="4"/>
      <c r="BW25" s="4"/>
      <c r="BX25" s="4"/>
    </row>
    <row r="26" spans="8:76" ht="5.25" customHeight="1" thickBot="1">
      <c r="H26" s="20"/>
      <c r="I26" s="8"/>
      <c r="J26" s="8"/>
      <c r="K26" s="8"/>
      <c r="L26" s="8"/>
      <c r="M26" s="8"/>
      <c r="N26" s="3"/>
      <c r="O26" s="8"/>
      <c r="P26" s="8"/>
      <c r="Q26" s="20"/>
      <c r="R26" s="8"/>
      <c r="T26" s="3"/>
      <c r="U26" s="2"/>
      <c r="V26" s="3"/>
      <c r="X26" s="2"/>
      <c r="Y26" s="3"/>
      <c r="AA26" s="2"/>
      <c r="AB26" s="3"/>
      <c r="AC26" s="3"/>
      <c r="AD26" s="2"/>
      <c r="AE26" s="3"/>
      <c r="AG26" s="2"/>
      <c r="AH26" s="3"/>
      <c r="AJ26" s="2"/>
      <c r="AK26" s="3"/>
      <c r="AL26" s="3"/>
      <c r="AM26" s="2"/>
      <c r="AN26" s="3"/>
      <c r="AO26" s="3"/>
      <c r="AP26" s="2"/>
      <c r="AQ26" s="3"/>
      <c r="AS26" s="57"/>
      <c r="AT26" s="56"/>
      <c r="AV26" s="2"/>
      <c r="AW26" s="3"/>
      <c r="AX26" s="15"/>
      <c r="AY26" s="14"/>
      <c r="AZ26" s="15"/>
      <c r="BA26" s="37"/>
      <c r="BB26" s="36"/>
      <c r="BC26" s="38"/>
      <c r="BD26" s="18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V26" s="4"/>
      <c r="BW26" s="4"/>
      <c r="BX26" s="4"/>
    </row>
    <row r="27" spans="1:78" s="12" customFormat="1" ht="21.75" customHeight="1">
      <c r="A27" s="4"/>
      <c r="B27" s="4"/>
      <c r="C27" s="4"/>
      <c r="D27" s="4"/>
      <c r="E27" s="24"/>
      <c r="F27" s="84"/>
      <c r="G27" s="49" t="s">
        <v>12</v>
      </c>
      <c r="H27" s="21" t="s">
        <v>13</v>
      </c>
      <c r="I27" s="11" t="s">
        <v>0</v>
      </c>
      <c r="J27" s="11" t="s">
        <v>1</v>
      </c>
      <c r="K27" s="11" t="s">
        <v>2</v>
      </c>
      <c r="L27" s="11" t="s">
        <v>3</v>
      </c>
      <c r="M27" s="11" t="s">
        <v>4</v>
      </c>
      <c r="N27" s="34" t="s">
        <v>13</v>
      </c>
      <c r="O27" s="10" t="s">
        <v>5</v>
      </c>
      <c r="P27" s="10" t="s">
        <v>6</v>
      </c>
      <c r="Q27" s="21" t="s">
        <v>7</v>
      </c>
      <c r="R27" s="10" t="s">
        <v>8</v>
      </c>
      <c r="S27" s="10" t="s">
        <v>9</v>
      </c>
      <c r="T27" s="242" t="str">
        <f>F28</f>
        <v>神戸</v>
      </c>
      <c r="U27" s="242"/>
      <c r="V27" s="242"/>
      <c r="W27" s="242" t="str">
        <f>F30</f>
        <v>西落合</v>
      </c>
      <c r="X27" s="242"/>
      <c r="Y27" s="242"/>
      <c r="Z27" s="242" t="str">
        <f>F32</f>
        <v>須磨ライズ</v>
      </c>
      <c r="AA27" s="242"/>
      <c r="AB27" s="242"/>
      <c r="AC27" s="248" t="str">
        <f>F34</f>
        <v>和田岬</v>
      </c>
      <c r="AD27" s="248"/>
      <c r="AE27" s="248"/>
      <c r="AF27" s="242" t="str">
        <f>F36</f>
        <v>落合</v>
      </c>
      <c r="AG27" s="242"/>
      <c r="AH27" s="242"/>
      <c r="AI27" s="242" t="str">
        <f>F38</f>
        <v>真陽</v>
      </c>
      <c r="AJ27" s="242"/>
      <c r="AK27" s="242"/>
      <c r="AL27" s="242" t="str">
        <f>F40</f>
        <v>花谷</v>
      </c>
      <c r="AM27" s="242"/>
      <c r="AN27" s="242"/>
      <c r="AO27" s="243" t="str">
        <f>F42</f>
        <v>白川</v>
      </c>
      <c r="AP27" s="244"/>
      <c r="AQ27" s="245"/>
      <c r="AR27" s="246">
        <f>F44</f>
        <v>0</v>
      </c>
      <c r="AS27" s="241"/>
      <c r="AT27" s="241"/>
      <c r="AU27" s="241">
        <f>F46</f>
        <v>0</v>
      </c>
      <c r="AV27" s="241"/>
      <c r="AW27" s="241"/>
      <c r="AX27" s="241">
        <f>F48</f>
        <v>0</v>
      </c>
      <c r="AY27" s="241"/>
      <c r="AZ27" s="241"/>
      <c r="BA27" s="241">
        <f>F50</f>
        <v>0</v>
      </c>
      <c r="BB27" s="241"/>
      <c r="BC27" s="241"/>
      <c r="BD27" s="48"/>
      <c r="BX27" s="44"/>
      <c r="BY27" s="71"/>
      <c r="BZ27" s="67"/>
    </row>
    <row r="28" spans="1:78" s="8" customFormat="1" ht="21.75" customHeight="1">
      <c r="A28" s="4"/>
      <c r="B28" s="4"/>
      <c r="C28" s="4"/>
      <c r="D28" s="4"/>
      <c r="E28" s="191"/>
      <c r="F28" s="237" t="s">
        <v>25</v>
      </c>
      <c r="G28" s="182">
        <f>O28+Q28</f>
        <v>3</v>
      </c>
      <c r="H28" s="184">
        <f>O28+P28+(Q28*2)</f>
        <v>7</v>
      </c>
      <c r="I28" s="212"/>
      <c r="J28" s="212"/>
      <c r="K28" s="212"/>
      <c r="L28" s="227"/>
      <c r="M28" s="229"/>
      <c r="N28" s="231">
        <f>(O28+P28)+(Q28*2)</f>
        <v>7</v>
      </c>
      <c r="O28" s="214">
        <f>IF(T29="○",1)+IF(W29="○",1)+IF(Z29="○",1)+IF(AC29="○",1)+IF(AF29="○",1)+IF(AI29="○",1)+IF(AL29="○",1)+IF(AO29="○",1)+IF(AR29="○",1)+IF(AU29="○",1)+IF(AX29="○",1)+IF(BA29="○",1)</f>
        <v>3</v>
      </c>
      <c r="P28" s="214">
        <f>IF(T29="●",1)+IF(W29="●",1)+IF(Z29="●",1)+IF(AC29="●",1)+IF(AF29="●",1)+IF(AI29="●",1)+IF(AL29="●",1)+IF(AO29="●",1)+IF(AR29="●",1)+IF(AU29="●",1)+IF(AX29="●",1)+IF(BA29="●",1)</f>
        <v>4</v>
      </c>
      <c r="Q28" s="216">
        <f>IF(T29="▲",0.5)+IF(W29="▲",0.5)+IF(Z29="▲",0.5)+IF(AC29="▲",0.5)+IF(AF29="▲",0.5)+IF(AI29="▲",0.5)+IF(AL29="▲",0.5)+IF(AO29="▲",0.5)+IF(AR29="▲",0.5)+IF(AU29="▲",0.5)+IF(AX29="▲",0.5)+IF(BA29="▲",0.5)</f>
        <v>0</v>
      </c>
      <c r="R28" s="218">
        <f>V28+Y28+AB28+AE28+AH28+AK28+AN28+AQ28+AT28+AW28+AZ28+BC28</f>
        <v>33</v>
      </c>
      <c r="S28" s="219">
        <f>T28+W28+Z28+AC28+AF28+AI28+AL28+AO28+AR28+AU28+AX28+BA28</f>
        <v>29</v>
      </c>
      <c r="T28" s="221"/>
      <c r="U28" s="222"/>
      <c r="V28" s="223"/>
      <c r="W28" s="50">
        <v>3</v>
      </c>
      <c r="X28" s="51" t="s">
        <v>10</v>
      </c>
      <c r="Y28" s="52">
        <v>0</v>
      </c>
      <c r="Z28" s="50">
        <v>8</v>
      </c>
      <c r="AA28" s="51" t="s">
        <v>10</v>
      </c>
      <c r="AB28" s="52">
        <v>1</v>
      </c>
      <c r="AC28" s="50">
        <v>3</v>
      </c>
      <c r="AD28" s="51" t="s">
        <v>10</v>
      </c>
      <c r="AE28" s="52">
        <v>7</v>
      </c>
      <c r="AF28" s="50">
        <v>10</v>
      </c>
      <c r="AG28" s="51" t="s">
        <v>10</v>
      </c>
      <c r="AH28" s="52">
        <v>6</v>
      </c>
      <c r="AI28" s="50">
        <v>2</v>
      </c>
      <c r="AJ28" s="51" t="s">
        <v>10</v>
      </c>
      <c r="AK28" s="52">
        <v>7</v>
      </c>
      <c r="AL28" s="50">
        <v>1</v>
      </c>
      <c r="AM28" s="51" t="s">
        <v>10</v>
      </c>
      <c r="AN28" s="52">
        <v>8</v>
      </c>
      <c r="AO28" s="50">
        <v>2</v>
      </c>
      <c r="AP28" s="51" t="s">
        <v>10</v>
      </c>
      <c r="AQ28" s="53">
        <v>4</v>
      </c>
      <c r="AR28" s="70">
        <v>0</v>
      </c>
      <c r="AS28" s="86" t="s">
        <v>10</v>
      </c>
      <c r="AT28" s="86">
        <v>0</v>
      </c>
      <c r="AU28" s="55"/>
      <c r="AV28" s="86" t="s">
        <v>10</v>
      </c>
      <c r="AW28" s="86"/>
      <c r="AX28" s="54"/>
      <c r="AY28" s="85" t="s">
        <v>10</v>
      </c>
      <c r="AZ28" s="85"/>
      <c r="BA28" s="54"/>
      <c r="BB28" s="85" t="s">
        <v>10</v>
      </c>
      <c r="BC28" s="85"/>
      <c r="BD28" s="13"/>
      <c r="BW28" s="12"/>
      <c r="BX28" s="44"/>
      <c r="BY28" s="59"/>
      <c r="BZ28" s="59"/>
    </row>
    <row r="29" spans="1:78" s="8" customFormat="1" ht="21.75" customHeight="1">
      <c r="A29" s="4"/>
      <c r="B29" s="4"/>
      <c r="C29" s="4"/>
      <c r="D29" s="4"/>
      <c r="E29" s="191"/>
      <c r="F29" s="237"/>
      <c r="G29" s="204"/>
      <c r="H29" s="205"/>
      <c r="I29" s="213"/>
      <c r="J29" s="213"/>
      <c r="K29" s="213"/>
      <c r="L29" s="228"/>
      <c r="M29" s="230"/>
      <c r="N29" s="232"/>
      <c r="O29" s="215"/>
      <c r="P29" s="215"/>
      <c r="Q29" s="217"/>
      <c r="R29" s="218"/>
      <c r="S29" s="220"/>
      <c r="T29" s="224"/>
      <c r="U29" s="225"/>
      <c r="V29" s="226"/>
      <c r="W29" s="188" t="s">
        <v>66</v>
      </c>
      <c r="X29" s="189"/>
      <c r="Y29" s="210"/>
      <c r="Z29" s="188" t="s">
        <v>64</v>
      </c>
      <c r="AA29" s="189"/>
      <c r="AB29" s="210"/>
      <c r="AC29" s="197" t="s">
        <v>42</v>
      </c>
      <c r="AD29" s="198"/>
      <c r="AE29" s="199"/>
      <c r="AF29" s="188" t="s">
        <v>52</v>
      </c>
      <c r="AG29" s="189"/>
      <c r="AH29" s="210"/>
      <c r="AI29" s="188" t="s">
        <v>46</v>
      </c>
      <c r="AJ29" s="189"/>
      <c r="AK29" s="210"/>
      <c r="AL29" s="240" t="s">
        <v>80</v>
      </c>
      <c r="AM29" s="198"/>
      <c r="AN29" s="199"/>
      <c r="AO29" s="188" t="s">
        <v>37</v>
      </c>
      <c r="AP29" s="189"/>
      <c r="AQ29" s="190"/>
      <c r="AR29" s="234"/>
      <c r="AS29" s="133"/>
      <c r="AT29" s="133"/>
      <c r="AU29" s="133"/>
      <c r="AV29" s="133"/>
      <c r="AW29" s="133"/>
      <c r="AX29" s="128"/>
      <c r="AY29" s="128"/>
      <c r="AZ29" s="128"/>
      <c r="BA29" s="238"/>
      <c r="BB29" s="239"/>
      <c r="BC29" s="239"/>
      <c r="BD29" s="13"/>
      <c r="BW29" s="12"/>
      <c r="BX29" s="44"/>
      <c r="BY29" s="59"/>
      <c r="BZ29" s="59"/>
    </row>
    <row r="30" spans="1:78" s="8" customFormat="1" ht="21.75" customHeight="1">
      <c r="A30" s="4"/>
      <c r="B30" s="4"/>
      <c r="C30" s="4"/>
      <c r="D30" s="4"/>
      <c r="E30" s="191"/>
      <c r="F30" s="237" t="s">
        <v>26</v>
      </c>
      <c r="G30" s="182">
        <f>O30+Q30</f>
        <v>2.5</v>
      </c>
      <c r="H30" s="184">
        <f>O30+P30+(Q30*2)</f>
        <v>7</v>
      </c>
      <c r="I30" s="212"/>
      <c r="J30" s="212"/>
      <c r="K30" s="212"/>
      <c r="L30" s="227"/>
      <c r="M30" s="229"/>
      <c r="N30" s="231">
        <f>(O30+P30)+(Q30*2)</f>
        <v>7</v>
      </c>
      <c r="O30" s="214">
        <f>IF(T31="○",1)+IF(W31="○",1)+IF(Z31="○",1)+IF(AC31="○",1)+IF(AF31="○",1)+IF(AI31="○",1)+IF(AL31="○",1)+IF(AO31="○",1)+IF(AR31="○",1)+IF(AU31="○",1)+IF(AX31="○",1)+IF(BA31="○",1)</f>
        <v>2</v>
      </c>
      <c r="P30" s="214">
        <f>IF(T31="●",1)+IF(W31="●",1)+IF(Z31="●",1)+IF(AC31="●",1)+IF(AF31="●",1)+IF(AI31="●",1)+IF(AL31="●",1)+IF(AO31="●",1)+IF(AR31="●",1)+IF(AU31="●",1)+IF(AX31="●",1)+IF(BA31="●",1)</f>
        <v>4</v>
      </c>
      <c r="Q30" s="216">
        <f>IF(T31="▲",0.5)+IF(W31="▲",0.5)+IF(Z31="▲",0.5)+IF(AC31="▲",0.5)+IF(AF31="▲",0.5)+IF(AI31="▲",0.5)+IF(AL31="▲",0.5)+IF(AO31="▲",0.5)+IF(AR31="▲",0.5)+IF(AU31="▲",0.5)+IF(AX31="▲",0.5)+IF(BA31="▲",0.5)</f>
        <v>0.5</v>
      </c>
      <c r="R30" s="218">
        <f>V30+Y30+AB30+AE30+AH30+AK30+AN30+AQ30+AT30+AW30+AZ30+BC30</f>
        <v>30</v>
      </c>
      <c r="S30" s="219">
        <f>T30+W30+Z30+AC30+AF30+AI30+AL30+AO30+AR30+AU30+AX30+BA30</f>
        <v>24</v>
      </c>
      <c r="T30" s="29">
        <f>Y28</f>
        <v>0</v>
      </c>
      <c r="U30" s="27" t="s">
        <v>10</v>
      </c>
      <c r="V30" s="28">
        <f>W28</f>
        <v>3</v>
      </c>
      <c r="W30" s="221"/>
      <c r="X30" s="222"/>
      <c r="Y30" s="223"/>
      <c r="Z30" s="50">
        <v>11</v>
      </c>
      <c r="AA30" s="51" t="s">
        <v>10</v>
      </c>
      <c r="AB30" s="52">
        <v>0</v>
      </c>
      <c r="AC30" s="50">
        <v>3</v>
      </c>
      <c r="AD30" s="51" t="s">
        <v>10</v>
      </c>
      <c r="AE30" s="52">
        <v>3</v>
      </c>
      <c r="AF30" s="50">
        <v>2</v>
      </c>
      <c r="AG30" s="51" t="s">
        <v>10</v>
      </c>
      <c r="AH30" s="52">
        <v>3</v>
      </c>
      <c r="AI30" s="50">
        <v>0</v>
      </c>
      <c r="AJ30" s="51" t="s">
        <v>10</v>
      </c>
      <c r="AK30" s="52">
        <v>7</v>
      </c>
      <c r="AL30" s="50">
        <v>2</v>
      </c>
      <c r="AM30" s="51" t="s">
        <v>10</v>
      </c>
      <c r="AN30" s="52">
        <v>9</v>
      </c>
      <c r="AO30" s="50">
        <v>6</v>
      </c>
      <c r="AP30" s="51" t="s">
        <v>10</v>
      </c>
      <c r="AQ30" s="53">
        <v>5</v>
      </c>
      <c r="AR30" s="70">
        <v>0</v>
      </c>
      <c r="AS30" s="86" t="s">
        <v>10</v>
      </c>
      <c r="AT30" s="86">
        <v>0</v>
      </c>
      <c r="AU30" s="55"/>
      <c r="AV30" s="86" t="s">
        <v>10</v>
      </c>
      <c r="AW30" s="86"/>
      <c r="AX30" s="54"/>
      <c r="AY30" s="85" t="s">
        <v>10</v>
      </c>
      <c r="AZ30" s="85"/>
      <c r="BA30" s="54"/>
      <c r="BB30" s="85" t="s">
        <v>10</v>
      </c>
      <c r="BC30" s="85"/>
      <c r="BD30" s="13"/>
      <c r="BW30" s="12"/>
      <c r="BX30" s="44"/>
      <c r="BY30" s="59"/>
      <c r="BZ30" s="59"/>
    </row>
    <row r="31" spans="1:78" s="8" customFormat="1" ht="21.75" customHeight="1">
      <c r="A31" s="4"/>
      <c r="B31" s="4"/>
      <c r="C31" s="4"/>
      <c r="D31" s="4"/>
      <c r="E31" s="191"/>
      <c r="F31" s="237"/>
      <c r="G31" s="204"/>
      <c r="H31" s="205"/>
      <c r="I31" s="213"/>
      <c r="J31" s="213"/>
      <c r="K31" s="213"/>
      <c r="L31" s="228"/>
      <c r="M31" s="230"/>
      <c r="N31" s="232"/>
      <c r="O31" s="215"/>
      <c r="P31" s="215"/>
      <c r="Q31" s="217"/>
      <c r="R31" s="218"/>
      <c r="S31" s="220"/>
      <c r="T31" s="211" t="str">
        <f>IF(W29="○","●",IF(W29="●","○",IF(W29="▲","▲","")))</f>
        <v>●</v>
      </c>
      <c r="U31" s="189"/>
      <c r="V31" s="210"/>
      <c r="W31" s="224"/>
      <c r="X31" s="225"/>
      <c r="Y31" s="226"/>
      <c r="Z31" s="211" t="s">
        <v>57</v>
      </c>
      <c r="AA31" s="189"/>
      <c r="AB31" s="210"/>
      <c r="AC31" s="188" t="s">
        <v>71</v>
      </c>
      <c r="AD31" s="189"/>
      <c r="AE31" s="210"/>
      <c r="AF31" s="188" t="s">
        <v>34</v>
      </c>
      <c r="AG31" s="189"/>
      <c r="AH31" s="210"/>
      <c r="AI31" s="188" t="s">
        <v>55</v>
      </c>
      <c r="AJ31" s="189"/>
      <c r="AK31" s="210"/>
      <c r="AL31" s="188" t="s">
        <v>45</v>
      </c>
      <c r="AM31" s="189"/>
      <c r="AN31" s="210"/>
      <c r="AO31" s="188" t="s">
        <v>78</v>
      </c>
      <c r="AP31" s="189"/>
      <c r="AQ31" s="190"/>
      <c r="AR31" s="154"/>
      <c r="AS31" s="133"/>
      <c r="AT31" s="133"/>
      <c r="AU31" s="133"/>
      <c r="AV31" s="133"/>
      <c r="AW31" s="133"/>
      <c r="AX31" s="128"/>
      <c r="AY31" s="128"/>
      <c r="AZ31" s="128"/>
      <c r="BA31" s="128"/>
      <c r="BB31" s="128"/>
      <c r="BC31" s="128"/>
      <c r="BD31" s="13"/>
      <c r="BW31" s="12"/>
      <c r="BX31" s="44"/>
      <c r="BY31" s="59"/>
      <c r="BZ31" s="59"/>
    </row>
    <row r="32" spans="1:78" s="8" customFormat="1" ht="17.25">
      <c r="A32" s="4"/>
      <c r="B32" s="4"/>
      <c r="C32" s="4"/>
      <c r="D32" s="4"/>
      <c r="E32" s="191"/>
      <c r="F32" s="237" t="s">
        <v>27</v>
      </c>
      <c r="G32" s="182">
        <f>O32+Q32</f>
        <v>1</v>
      </c>
      <c r="H32" s="184">
        <f>O32+P32+(Q32*2)</f>
        <v>7</v>
      </c>
      <c r="I32" s="212"/>
      <c r="J32" s="212"/>
      <c r="K32" s="212"/>
      <c r="L32" s="227"/>
      <c r="M32" s="229"/>
      <c r="N32" s="231">
        <f>(O32+P32)+(Q32*2)</f>
        <v>7</v>
      </c>
      <c r="O32" s="214">
        <f>IF(T33="○",1)+IF(W33="○",1)+IF(Z33="○",1)+IF(AC33="○",1)+IF(AF33="○",1)+IF(AI33="○",1)+IF(AL33="○",1)+IF(AO33="○",1)+IF(AR33="○",1)+IF(AU33="○",1)+IF(AX33="○",1)+IF(BA33="○",1)</f>
        <v>1</v>
      </c>
      <c r="P32" s="214">
        <f>IF(T33="●",1)+IF(W33="●",1)+IF(Z33="●",1)+IF(AC33="●",1)+IF(AF33="●",1)+IF(AI33="●",1)+IF(AL33="●",1)+IF(AO33="●",1)+IF(AR33="●",1)+IF(AU33="●",1)+IF(AX33="●",1)+IF(BA33="●",1)</f>
        <v>6</v>
      </c>
      <c r="Q32" s="216">
        <f>IF(T33="▲",0.5)+IF(W33="▲",0.5)+IF(Z33="▲",0.5)+IF(AC33="▲",0.5)+IF(AF33="▲",0.5)+IF(AI33="▲",0.5)+IF(AL33="▲",0.5)+IF(AO33="▲",0.5)+IF(AR33="▲",0.5)+IF(AU33="▲",0.5)+IF(AX33="▲",0.5)+IF(BA33="▲",0.5)</f>
        <v>0</v>
      </c>
      <c r="R32" s="218">
        <f>V32+Y32+AB32+AE32+AH32+AK32+AN32+AQ32+AT32+AW32+AZ32+BC32</f>
        <v>60</v>
      </c>
      <c r="S32" s="219">
        <f>T32+W32+Z32+AC32+AF32+AI32+AL32+AO32+AR32+AU32+AX32+BA32</f>
        <v>16</v>
      </c>
      <c r="T32" s="29">
        <f>AB28</f>
        <v>1</v>
      </c>
      <c r="U32" s="27" t="s">
        <v>10</v>
      </c>
      <c r="V32" s="28">
        <f>Z28</f>
        <v>8</v>
      </c>
      <c r="W32" s="26">
        <f>AB30</f>
        <v>0</v>
      </c>
      <c r="X32" s="27" t="s">
        <v>10</v>
      </c>
      <c r="Y32" s="28">
        <f>Z30</f>
        <v>11</v>
      </c>
      <c r="Z32" s="221"/>
      <c r="AA32" s="222"/>
      <c r="AB32" s="223"/>
      <c r="AC32" s="50">
        <v>0</v>
      </c>
      <c r="AD32" s="51" t="s">
        <v>10</v>
      </c>
      <c r="AE32" s="52">
        <v>7</v>
      </c>
      <c r="AF32" s="50">
        <v>5</v>
      </c>
      <c r="AG32" s="51" t="s">
        <v>10</v>
      </c>
      <c r="AH32" s="52">
        <v>3</v>
      </c>
      <c r="AI32" s="50">
        <v>2</v>
      </c>
      <c r="AJ32" s="51" t="s">
        <v>10</v>
      </c>
      <c r="AK32" s="52">
        <v>4</v>
      </c>
      <c r="AL32" s="50">
        <v>5</v>
      </c>
      <c r="AM32" s="51" t="s">
        <v>10</v>
      </c>
      <c r="AN32" s="52">
        <v>17</v>
      </c>
      <c r="AO32" s="50">
        <v>3</v>
      </c>
      <c r="AP32" s="51" t="s">
        <v>10</v>
      </c>
      <c r="AQ32" s="53">
        <v>10</v>
      </c>
      <c r="AR32" s="70">
        <v>0</v>
      </c>
      <c r="AS32" s="86" t="s">
        <v>10</v>
      </c>
      <c r="AT32" s="86">
        <v>0</v>
      </c>
      <c r="AU32" s="55"/>
      <c r="AV32" s="86" t="s">
        <v>10</v>
      </c>
      <c r="AW32" s="86"/>
      <c r="AX32" s="54"/>
      <c r="AY32" s="85" t="s">
        <v>10</v>
      </c>
      <c r="AZ32" s="85"/>
      <c r="BA32" s="54"/>
      <c r="BB32" s="85" t="s">
        <v>10</v>
      </c>
      <c r="BC32" s="85"/>
      <c r="BD32" s="13"/>
      <c r="BW32" s="12"/>
      <c r="BX32" s="73"/>
      <c r="BY32" s="59"/>
      <c r="BZ32" s="59"/>
    </row>
    <row r="33" spans="1:78" s="8" customFormat="1" ht="17.25">
      <c r="A33" s="4"/>
      <c r="B33" s="4"/>
      <c r="C33" s="4"/>
      <c r="D33" s="4"/>
      <c r="E33" s="191"/>
      <c r="F33" s="237"/>
      <c r="G33" s="204"/>
      <c r="H33" s="205"/>
      <c r="I33" s="213"/>
      <c r="J33" s="213"/>
      <c r="K33" s="213"/>
      <c r="L33" s="228"/>
      <c r="M33" s="230"/>
      <c r="N33" s="232"/>
      <c r="O33" s="215"/>
      <c r="P33" s="215"/>
      <c r="Q33" s="217"/>
      <c r="R33" s="218"/>
      <c r="S33" s="220"/>
      <c r="T33" s="211" t="str">
        <f>IF(Z29="○","●",IF(Z29="●","○",IF(Z29="▲","▲","")))</f>
        <v>●</v>
      </c>
      <c r="U33" s="189"/>
      <c r="V33" s="210"/>
      <c r="W33" s="211" t="str">
        <f>IF(Z31="○","●",IF(Z31="●","○",IF(Z31="▲","▲","")))</f>
        <v>●</v>
      </c>
      <c r="X33" s="189"/>
      <c r="Y33" s="210"/>
      <c r="Z33" s="224"/>
      <c r="AA33" s="225"/>
      <c r="AB33" s="226"/>
      <c r="AC33" s="211" t="s">
        <v>46</v>
      </c>
      <c r="AD33" s="189"/>
      <c r="AE33" s="210"/>
      <c r="AF33" s="211" t="s">
        <v>75</v>
      </c>
      <c r="AG33" s="189"/>
      <c r="AH33" s="210"/>
      <c r="AI33" s="188" t="s">
        <v>81</v>
      </c>
      <c r="AJ33" s="189"/>
      <c r="AK33" s="210"/>
      <c r="AL33" s="188" t="s">
        <v>34</v>
      </c>
      <c r="AM33" s="189"/>
      <c r="AN33" s="210"/>
      <c r="AO33" s="188" t="s">
        <v>60</v>
      </c>
      <c r="AP33" s="189"/>
      <c r="AQ33" s="190"/>
      <c r="AR33" s="234"/>
      <c r="AS33" s="133"/>
      <c r="AT33" s="133"/>
      <c r="AU33" s="235"/>
      <c r="AV33" s="236"/>
      <c r="AW33" s="236"/>
      <c r="AX33" s="128"/>
      <c r="AY33" s="128"/>
      <c r="AZ33" s="128"/>
      <c r="BA33" s="128"/>
      <c r="BB33" s="128"/>
      <c r="BC33" s="128"/>
      <c r="BD33" s="13"/>
      <c r="BW33" s="12"/>
      <c r="BX33" s="72"/>
      <c r="BY33" s="59"/>
      <c r="BZ33" s="59"/>
    </row>
    <row r="34" spans="1:78" s="8" customFormat="1" ht="21" customHeight="1">
      <c r="A34" s="4"/>
      <c r="B34" s="4"/>
      <c r="C34" s="4"/>
      <c r="D34" s="4"/>
      <c r="E34" s="191"/>
      <c r="F34" s="237" t="s">
        <v>28</v>
      </c>
      <c r="G34" s="182">
        <f>O34+Q34</f>
        <v>2.5</v>
      </c>
      <c r="H34" s="184">
        <f>O34+P34+(Q34*2)</f>
        <v>7</v>
      </c>
      <c r="I34" s="212"/>
      <c r="J34" s="212"/>
      <c r="K34" s="212"/>
      <c r="L34" s="227"/>
      <c r="M34" s="229"/>
      <c r="N34" s="231">
        <f>(O34+P34)++(Q34*2)</f>
        <v>7</v>
      </c>
      <c r="O34" s="214">
        <f>IF(T35="○",1)+IF(W35="○",1)+IF(Z35="○",1)+IF(AC35="○",1)+IF(AF35="○",1)+IF(AI35="○",1)+IF(AL35="○",1)+IF(AO35="○",1)+IF(AR35="○",1)+IF(AU35="○",1)+IF(AX35="○",1)+IF(BA35="○",1)</f>
        <v>2</v>
      </c>
      <c r="P34" s="214">
        <f>IF(T35="●",1)+IF(W35="●",1)+IF(Z35="●",1)+IF(AC35="●",1)+IF(AF35="●",1)+IF(AI35="●",1)+IF(AL35="●",1)+IF(AO35="●",1)+IF(AR35="●",1)+IF(AU35="●",1)+IF(AX35="●",1)+IF(BA35="●",1)</f>
        <v>4</v>
      </c>
      <c r="Q34" s="216">
        <f>IF(T35="▲",0.5)+IF(W35="▲",0.5)+IF(Z35="▲",0.5)+IF(AC35="▲",0.5)+IF(AF35="▲",0.5)+IF(AI35="▲",0.5)+IF(AL35="▲",0.5)+IF(AO35="▲",0.5)+IF(AR35="▲",0.5)+IF(AU35="▲",0.5)+IF(AX35="▲",0.5)+IF(BA35="▲",0.5)</f>
        <v>0.5</v>
      </c>
      <c r="R34" s="218">
        <f>V34+Y34+AB34+AE34+AH34+AK34+AN34+AQ34+AT34+AW34+AZ34+BC34</f>
        <v>38</v>
      </c>
      <c r="S34" s="219">
        <f>T34+W34+Z34+AC34+AF34+AI34+AL34+AO34+AR34+AU34+AX34+BA34</f>
        <v>21</v>
      </c>
      <c r="T34" s="29">
        <f>AE28</f>
        <v>7</v>
      </c>
      <c r="U34" s="27" t="s">
        <v>10</v>
      </c>
      <c r="V34" s="28">
        <f>AC28</f>
        <v>3</v>
      </c>
      <c r="W34" s="26">
        <f>AE30</f>
        <v>3</v>
      </c>
      <c r="X34" s="27" t="s">
        <v>10</v>
      </c>
      <c r="Y34" s="28">
        <f>AC30</f>
        <v>3</v>
      </c>
      <c r="Z34" s="26">
        <f>AE32</f>
        <v>7</v>
      </c>
      <c r="AA34" s="27" t="s">
        <v>10</v>
      </c>
      <c r="AB34" s="28">
        <f>AC32</f>
        <v>0</v>
      </c>
      <c r="AC34" s="221"/>
      <c r="AD34" s="222"/>
      <c r="AE34" s="223"/>
      <c r="AF34" s="50">
        <v>1</v>
      </c>
      <c r="AG34" s="51" t="s">
        <v>10</v>
      </c>
      <c r="AH34" s="52">
        <v>2</v>
      </c>
      <c r="AI34" s="50">
        <v>2</v>
      </c>
      <c r="AJ34" s="51" t="s">
        <v>10</v>
      </c>
      <c r="AK34" s="52">
        <v>14</v>
      </c>
      <c r="AL34" s="50">
        <v>1</v>
      </c>
      <c r="AM34" s="51" t="s">
        <v>10</v>
      </c>
      <c r="AN34" s="52">
        <v>13</v>
      </c>
      <c r="AO34" s="50">
        <v>0</v>
      </c>
      <c r="AP34" s="51" t="s">
        <v>10</v>
      </c>
      <c r="AQ34" s="53">
        <v>3</v>
      </c>
      <c r="AR34" s="70">
        <v>0</v>
      </c>
      <c r="AS34" s="86" t="s">
        <v>10</v>
      </c>
      <c r="AT34" s="86">
        <v>0</v>
      </c>
      <c r="AU34" s="55"/>
      <c r="AV34" s="86" t="s">
        <v>10</v>
      </c>
      <c r="AW34" s="86"/>
      <c r="AX34" s="54"/>
      <c r="AY34" s="85" t="s">
        <v>10</v>
      </c>
      <c r="AZ34" s="85"/>
      <c r="BA34" s="54"/>
      <c r="BB34" s="85" t="s">
        <v>10</v>
      </c>
      <c r="BC34" s="85"/>
      <c r="BD34" s="13"/>
      <c r="BW34" s="12"/>
      <c r="BX34" s="74"/>
      <c r="BY34" s="59"/>
      <c r="BZ34" s="59"/>
    </row>
    <row r="35" spans="1:78" s="8" customFormat="1" ht="21.75" customHeight="1">
      <c r="A35" s="4"/>
      <c r="B35" s="4"/>
      <c r="C35" s="4"/>
      <c r="D35" s="4"/>
      <c r="E35" s="191"/>
      <c r="F35" s="237"/>
      <c r="G35" s="204"/>
      <c r="H35" s="205"/>
      <c r="I35" s="213"/>
      <c r="J35" s="213"/>
      <c r="K35" s="213"/>
      <c r="L35" s="228"/>
      <c r="M35" s="230"/>
      <c r="N35" s="232"/>
      <c r="O35" s="215"/>
      <c r="P35" s="215"/>
      <c r="Q35" s="217"/>
      <c r="R35" s="218"/>
      <c r="S35" s="220"/>
      <c r="T35" s="211" t="str">
        <f>IF(AC29="○","●",IF(AC29="●","○",IF(AC29="▲","▲","")))</f>
        <v>○</v>
      </c>
      <c r="U35" s="189"/>
      <c r="V35" s="210"/>
      <c r="W35" s="211" t="str">
        <f>IF(AC31="○","●",IF(AC31="●","○",IF(AC31="▲","▲","")))</f>
        <v>▲</v>
      </c>
      <c r="X35" s="189"/>
      <c r="Y35" s="210"/>
      <c r="Z35" s="211" t="str">
        <f>IF(AC33="○","●",IF(AC33="●","○",IF(AC33="▲","▲","")))</f>
        <v>○</v>
      </c>
      <c r="AA35" s="189"/>
      <c r="AB35" s="210"/>
      <c r="AC35" s="224"/>
      <c r="AD35" s="225"/>
      <c r="AE35" s="226"/>
      <c r="AF35" s="211" t="s">
        <v>61</v>
      </c>
      <c r="AG35" s="189"/>
      <c r="AH35" s="210"/>
      <c r="AI35" s="188" t="s">
        <v>38</v>
      </c>
      <c r="AJ35" s="189"/>
      <c r="AK35" s="210"/>
      <c r="AL35" s="188" t="s">
        <v>74</v>
      </c>
      <c r="AM35" s="189"/>
      <c r="AN35" s="210"/>
      <c r="AO35" s="188" t="s">
        <v>83</v>
      </c>
      <c r="AP35" s="189"/>
      <c r="AQ35" s="190"/>
      <c r="AR35" s="234"/>
      <c r="AS35" s="133"/>
      <c r="AT35" s="133"/>
      <c r="AU35" s="133"/>
      <c r="AV35" s="133"/>
      <c r="AW35" s="133"/>
      <c r="AX35" s="128"/>
      <c r="AY35" s="128"/>
      <c r="AZ35" s="128"/>
      <c r="BA35" s="128" t="s">
        <v>11</v>
      </c>
      <c r="BB35" s="128"/>
      <c r="BC35" s="128"/>
      <c r="BD35" s="13"/>
      <c r="BW35" s="12"/>
      <c r="BX35" s="44"/>
      <c r="BY35" s="59"/>
      <c r="BZ35" s="59"/>
    </row>
    <row r="36" spans="1:78" s="8" customFormat="1" ht="21.75" customHeight="1">
      <c r="A36" s="4"/>
      <c r="B36" s="4"/>
      <c r="C36" s="4"/>
      <c r="D36" s="4"/>
      <c r="E36" s="191"/>
      <c r="F36" s="180" t="s">
        <v>29</v>
      </c>
      <c r="G36" s="182">
        <f>O36+Q36</f>
        <v>2</v>
      </c>
      <c r="H36" s="184">
        <f>O36+P36+(Q36*2)</f>
        <v>7</v>
      </c>
      <c r="I36" s="212"/>
      <c r="J36" s="212"/>
      <c r="K36" s="212"/>
      <c r="L36" s="227"/>
      <c r="M36" s="229"/>
      <c r="N36" s="231">
        <f>(O36+P36)+(Q36*2)</f>
        <v>7</v>
      </c>
      <c r="O36" s="214">
        <f>IF(T37="○",1)+IF(W37="○",1)+IF(Z37="○",1)+IF(AC37="○",1)+IF(AF37="○",1)+IF(AI37="○",1)+IF(AL37="○",1)+IF(AO37="○",1)+IF(AR37="○",1)+IF(AU37="○",1)+IF(AX37="○",1)+IF(BA37="○",1)</f>
        <v>2</v>
      </c>
      <c r="P36" s="214">
        <f>IF(T37="●",1)+IF(W37="●",1)+IF(Z37="●",1)+IF(AC37="●",1)+IF(AF37="●",1)+IF(AI37="●",1)+IF(AL37="●",1)+IF(AO37="●",1)+IF(AR37="●",1)+IF(AU37="●",1)+IF(AX37="●",1)+IF(BA37="●",1)</f>
        <v>5</v>
      </c>
      <c r="Q36" s="216">
        <f>IF(T37="▲",0.5)+IF(W37="▲",0.5)+IF(Z37="▲",0.5)+IF(AC37="▲",0.5)+IF(AF37="▲",0.5)+IF(AI37="▲",0.5)+IF(AL37="▲",0.5)+IF(AO37="▲",0.5)+IF(AR37="▲",0.5)+IF(AU37="▲",0.5)+IF(AX37="▲",0.5)+IF(BA37="▲",0.5)</f>
        <v>0</v>
      </c>
      <c r="R36" s="218">
        <f>V36+Y36+AB36+AE36+AH36+AK36+AN36+AQ36+AT36+AW36+AZ36+BC36</f>
        <v>45</v>
      </c>
      <c r="S36" s="219">
        <f>T36+W36+Z36+AC36+AF36+AI36+AL36+AO36+AR36+AU36+AX36+BA36</f>
        <v>17</v>
      </c>
      <c r="T36" s="29">
        <f>AH28</f>
        <v>6</v>
      </c>
      <c r="U36" s="27" t="s">
        <v>10</v>
      </c>
      <c r="V36" s="28">
        <f>AF28</f>
        <v>10</v>
      </c>
      <c r="W36" s="26">
        <f>AH30</f>
        <v>3</v>
      </c>
      <c r="X36" s="27" t="s">
        <v>10</v>
      </c>
      <c r="Y36" s="28">
        <f>AF30</f>
        <v>2</v>
      </c>
      <c r="Z36" s="26">
        <f>AH32</f>
        <v>3</v>
      </c>
      <c r="AA36" s="27" t="s">
        <v>10</v>
      </c>
      <c r="AB36" s="28">
        <f>AF32</f>
        <v>5</v>
      </c>
      <c r="AC36" s="26">
        <f>AH34</f>
        <v>2</v>
      </c>
      <c r="AD36" s="27" t="s">
        <v>10</v>
      </c>
      <c r="AE36" s="28">
        <f>AF34</f>
        <v>1</v>
      </c>
      <c r="AF36" s="221"/>
      <c r="AG36" s="222"/>
      <c r="AH36" s="223"/>
      <c r="AI36" s="50">
        <v>0</v>
      </c>
      <c r="AJ36" s="51" t="s">
        <v>10</v>
      </c>
      <c r="AK36" s="52">
        <v>11</v>
      </c>
      <c r="AL36" s="50">
        <v>3</v>
      </c>
      <c r="AM36" s="51" t="s">
        <v>10</v>
      </c>
      <c r="AN36" s="52">
        <v>4</v>
      </c>
      <c r="AO36" s="50">
        <v>0</v>
      </c>
      <c r="AP36" s="51" t="s">
        <v>10</v>
      </c>
      <c r="AQ36" s="53">
        <v>12</v>
      </c>
      <c r="AR36" s="70">
        <v>0</v>
      </c>
      <c r="AS36" s="86" t="s">
        <v>10</v>
      </c>
      <c r="AT36" s="86">
        <v>0</v>
      </c>
      <c r="AU36" s="55"/>
      <c r="AV36" s="86" t="s">
        <v>10</v>
      </c>
      <c r="AW36" s="86"/>
      <c r="AX36" s="54"/>
      <c r="AY36" s="85" t="s">
        <v>10</v>
      </c>
      <c r="AZ36" s="85"/>
      <c r="BA36" s="54"/>
      <c r="BB36" s="85" t="s">
        <v>10</v>
      </c>
      <c r="BC36" s="85"/>
      <c r="BD36" s="13"/>
      <c r="BW36" s="12"/>
      <c r="BX36" s="72"/>
      <c r="BY36" s="59"/>
      <c r="BZ36" s="59"/>
    </row>
    <row r="37" spans="1:78" s="8" customFormat="1" ht="21.75" customHeight="1">
      <c r="A37" s="4"/>
      <c r="B37" s="4"/>
      <c r="C37" s="4"/>
      <c r="D37" s="4"/>
      <c r="E37" s="191"/>
      <c r="F37" s="233"/>
      <c r="G37" s="204"/>
      <c r="H37" s="205"/>
      <c r="I37" s="213"/>
      <c r="J37" s="213"/>
      <c r="K37" s="213"/>
      <c r="L37" s="228"/>
      <c r="M37" s="230"/>
      <c r="N37" s="232"/>
      <c r="O37" s="215"/>
      <c r="P37" s="215"/>
      <c r="Q37" s="217"/>
      <c r="R37" s="218"/>
      <c r="S37" s="220"/>
      <c r="T37" s="211" t="str">
        <f>IF(AF29="○","●",IF(AF29="●","○",IF(AF29="▲","▲","")))</f>
        <v>●</v>
      </c>
      <c r="U37" s="189"/>
      <c r="V37" s="210"/>
      <c r="W37" s="211" t="str">
        <f>IF(AF31="○","●",IF(AF31="●","○",IF(AF31="▲","▲","")))</f>
        <v>○</v>
      </c>
      <c r="X37" s="189"/>
      <c r="Y37" s="210"/>
      <c r="Z37" s="211" t="str">
        <f>IF(AF33="○","●",IF(AF33="●","○",IF(AF33="▲","▲","")))</f>
        <v>●</v>
      </c>
      <c r="AA37" s="189"/>
      <c r="AB37" s="210"/>
      <c r="AC37" s="211" t="str">
        <f>IF(AF35="○","●",IF(AF35="●","○",IF(AF35="▲","▲","")))</f>
        <v>○</v>
      </c>
      <c r="AD37" s="189"/>
      <c r="AE37" s="210"/>
      <c r="AF37" s="224"/>
      <c r="AG37" s="225"/>
      <c r="AH37" s="226"/>
      <c r="AI37" s="188" t="s">
        <v>86</v>
      </c>
      <c r="AJ37" s="189"/>
      <c r="AK37" s="210"/>
      <c r="AL37" s="188" t="s">
        <v>69</v>
      </c>
      <c r="AM37" s="189"/>
      <c r="AN37" s="210"/>
      <c r="AO37" s="188" t="s">
        <v>43</v>
      </c>
      <c r="AP37" s="189"/>
      <c r="AQ37" s="190"/>
      <c r="AR37" s="154"/>
      <c r="AS37" s="133"/>
      <c r="AT37" s="133"/>
      <c r="AU37" s="133"/>
      <c r="AV37" s="133"/>
      <c r="AW37" s="133"/>
      <c r="AX37" s="128"/>
      <c r="AY37" s="128"/>
      <c r="AZ37" s="128"/>
      <c r="BA37" s="128"/>
      <c r="BB37" s="128"/>
      <c r="BC37" s="128"/>
      <c r="BD37" s="13"/>
      <c r="BW37" s="12"/>
      <c r="BX37" s="74"/>
      <c r="BY37" s="59"/>
      <c r="BZ37" s="59"/>
    </row>
    <row r="38" spans="1:78" s="8" customFormat="1" ht="21.75" customHeight="1">
      <c r="A38" s="4"/>
      <c r="B38" s="4"/>
      <c r="C38" s="4"/>
      <c r="D38" s="4"/>
      <c r="E38" s="191"/>
      <c r="F38" s="208" t="s">
        <v>30</v>
      </c>
      <c r="G38" s="182">
        <f>O38+Q38</f>
        <v>6</v>
      </c>
      <c r="H38" s="184">
        <f>O38+P38+(Q38*2)</f>
        <v>7</v>
      </c>
      <c r="I38" s="212"/>
      <c r="J38" s="212"/>
      <c r="K38" s="212"/>
      <c r="L38" s="227"/>
      <c r="M38" s="229"/>
      <c r="N38" s="231">
        <f>(O38+P38)++(Q38*2)</f>
        <v>7</v>
      </c>
      <c r="O38" s="214">
        <f>IF(T39="○",1)+IF(W39="○",1)+IF(Z39="○",1)+IF(AC39="○",1)+IF(AF39="○",1)+IF(AI39="○",1)+IF(AL39="○",1)+IF(AO39="○",1)+IF(AR39="○",1)+IF(AU39="○",1)+IF(AX39="○",1)+IF(BA39="○",1)</f>
        <v>6</v>
      </c>
      <c r="P38" s="214">
        <f>IF(T39="●",1)+IF(W39="●",1)+IF(Z39="●",1)+IF(AC39="●",1)+IF(AF39="●",1)+IF(AI39="●",1)+IF(AL39="●",1)+IF(AO39="●",1)+IF(AR39="●",1)+IF(AU39="●",1)+IF(AX39="●",1)+IF(BA39="●",1)</f>
        <v>1</v>
      </c>
      <c r="Q38" s="216">
        <f>IF(T39="▲",0.5)+IF(W39="▲",0.5)+IF(Z39="▲",0.5)+IF(AC39="▲",0.5)+IF(AF39="▲",0.5)+IF(AI39="▲",0.5)+IF(AL39="▲",0.5)+IF(AO39="▲",0.5)+IF(AR39="▲",0.5)+IF(AU39="▲",0.5)+IF(AX39="▲",0.5)+IF(BA39="▲",0.5)</f>
        <v>0</v>
      </c>
      <c r="R38" s="218">
        <f>V38+Y38+AB38+AE38+AH38+AK38+AN38+AQ38+AT38+AW38+AZ38+BC38</f>
        <v>14</v>
      </c>
      <c r="S38" s="219">
        <f>T38+W38+Z38+AC38+AF38+AI38+AL38+AO38+AR38+AU38+AX38+BA38</f>
        <v>50</v>
      </c>
      <c r="T38" s="29">
        <f>AK28</f>
        <v>7</v>
      </c>
      <c r="U38" s="27" t="s">
        <v>10</v>
      </c>
      <c r="V38" s="28">
        <f>AI28</f>
        <v>2</v>
      </c>
      <c r="W38" s="26">
        <f>AK30</f>
        <v>7</v>
      </c>
      <c r="X38" s="27" t="s">
        <v>10</v>
      </c>
      <c r="Y38" s="28">
        <f>AI30</f>
        <v>0</v>
      </c>
      <c r="Z38" s="26">
        <f>AK32</f>
        <v>4</v>
      </c>
      <c r="AA38" s="27" t="s">
        <v>10</v>
      </c>
      <c r="AB38" s="28">
        <f>AI32</f>
        <v>2</v>
      </c>
      <c r="AC38" s="26">
        <f>AK34</f>
        <v>14</v>
      </c>
      <c r="AD38" s="27" t="s">
        <v>10</v>
      </c>
      <c r="AE38" s="28">
        <f>AI34</f>
        <v>2</v>
      </c>
      <c r="AF38" s="26">
        <f>AK36</f>
        <v>11</v>
      </c>
      <c r="AG38" s="27" t="s">
        <v>10</v>
      </c>
      <c r="AH38" s="28">
        <f>AI36</f>
        <v>0</v>
      </c>
      <c r="AI38" s="221"/>
      <c r="AJ38" s="222"/>
      <c r="AK38" s="223"/>
      <c r="AL38" s="50">
        <v>3</v>
      </c>
      <c r="AM38" s="51" t="s">
        <v>10</v>
      </c>
      <c r="AN38" s="52">
        <v>6</v>
      </c>
      <c r="AO38" s="50">
        <v>4</v>
      </c>
      <c r="AP38" s="51" t="s">
        <v>10</v>
      </c>
      <c r="AQ38" s="53">
        <v>2</v>
      </c>
      <c r="AR38" s="70">
        <v>0</v>
      </c>
      <c r="AS38" s="86" t="s">
        <v>10</v>
      </c>
      <c r="AT38" s="86">
        <v>0</v>
      </c>
      <c r="AU38" s="55"/>
      <c r="AV38" s="86" t="s">
        <v>10</v>
      </c>
      <c r="AW38" s="86"/>
      <c r="AX38" s="54"/>
      <c r="AY38" s="85" t="s">
        <v>10</v>
      </c>
      <c r="AZ38" s="85"/>
      <c r="BA38" s="54"/>
      <c r="BB38" s="85" t="s">
        <v>10</v>
      </c>
      <c r="BC38" s="85"/>
      <c r="BD38" s="13"/>
      <c r="BW38" s="12"/>
      <c r="BX38" s="44"/>
      <c r="BY38" s="59"/>
      <c r="BZ38" s="59"/>
    </row>
    <row r="39" spans="1:78" s="8" customFormat="1" ht="21.75" customHeight="1">
      <c r="A39" s="4"/>
      <c r="B39" s="4"/>
      <c r="C39" s="4"/>
      <c r="D39" s="4"/>
      <c r="E39" s="191"/>
      <c r="F39" s="209"/>
      <c r="G39" s="204"/>
      <c r="H39" s="205"/>
      <c r="I39" s="213"/>
      <c r="J39" s="213"/>
      <c r="K39" s="213"/>
      <c r="L39" s="228"/>
      <c r="M39" s="230"/>
      <c r="N39" s="232"/>
      <c r="O39" s="215"/>
      <c r="P39" s="215"/>
      <c r="Q39" s="217"/>
      <c r="R39" s="218"/>
      <c r="S39" s="220"/>
      <c r="T39" s="211" t="str">
        <f>IF(AI29="○","●",IF(AI29="●","○",IF(AI29="▲","▲","")))</f>
        <v>○</v>
      </c>
      <c r="U39" s="189"/>
      <c r="V39" s="210"/>
      <c r="W39" s="211" t="str">
        <f>IF(AI31="○","●",IF(AI31="●","○",IF(AI31="▲","▲","")))</f>
        <v>○</v>
      </c>
      <c r="X39" s="189"/>
      <c r="Y39" s="210"/>
      <c r="Z39" s="211" t="str">
        <f>IF(AI33="○","●",IF(AI33="●","○",IF(AI33="▲","▲","")))</f>
        <v>○</v>
      </c>
      <c r="AA39" s="189"/>
      <c r="AB39" s="210"/>
      <c r="AC39" s="211" t="str">
        <f>IF(AI35="○","●",IF(AI35="●","○",IF(AI35="▲","▲","")))</f>
        <v>○</v>
      </c>
      <c r="AD39" s="189"/>
      <c r="AE39" s="210"/>
      <c r="AF39" s="211" t="str">
        <f>IF(AI37="○","●",IF(AI37="●","○",IF(AI37="▲","▲","")))</f>
        <v>○</v>
      </c>
      <c r="AG39" s="189"/>
      <c r="AH39" s="210"/>
      <c r="AI39" s="224"/>
      <c r="AJ39" s="225"/>
      <c r="AK39" s="226"/>
      <c r="AL39" s="188" t="s">
        <v>60</v>
      </c>
      <c r="AM39" s="189"/>
      <c r="AN39" s="210"/>
      <c r="AO39" s="188" t="s">
        <v>67</v>
      </c>
      <c r="AP39" s="189"/>
      <c r="AQ39" s="190"/>
      <c r="AR39" s="154"/>
      <c r="AS39" s="133"/>
      <c r="AT39" s="133"/>
      <c r="AU39" s="133"/>
      <c r="AV39" s="133"/>
      <c r="AW39" s="133"/>
      <c r="AX39" s="128"/>
      <c r="AY39" s="128"/>
      <c r="AZ39" s="128"/>
      <c r="BA39" s="128"/>
      <c r="BB39" s="128"/>
      <c r="BC39" s="128"/>
      <c r="BD39" s="13"/>
      <c r="BW39" s="12"/>
      <c r="BX39" s="44"/>
      <c r="BY39" s="59"/>
      <c r="BZ39" s="59"/>
    </row>
    <row r="40" spans="1:78" s="13" customFormat="1" ht="21.75" customHeight="1">
      <c r="A40" s="4"/>
      <c r="B40" s="4"/>
      <c r="C40" s="4"/>
      <c r="D40" s="4"/>
      <c r="E40" s="191"/>
      <c r="F40" s="208" t="s">
        <v>31</v>
      </c>
      <c r="G40" s="182">
        <f>O40+Q40</f>
        <v>7</v>
      </c>
      <c r="H40" s="184">
        <f>O40+P40+(Q40*2)</f>
        <v>7</v>
      </c>
      <c r="I40" s="186"/>
      <c r="J40" s="186"/>
      <c r="K40" s="186"/>
      <c r="L40" s="170"/>
      <c r="M40" s="172"/>
      <c r="N40" s="174">
        <f>(O40+P40)++(Q40*2)</f>
        <v>7</v>
      </c>
      <c r="O40" s="176">
        <f>IF(T41="○",1)+IF(W41="○",1)+IF(Z41="○",1)+IF(AC41="○",1)+IF(AF41="○",1)+IF(AI41="○",1)+IF(AL41="○",1)+IF(AO41="○",1)+IF(AR41="○",1)+IF(AU41="○",1)+IF(AX41="○",1)+IF(BA41="○",1)</f>
        <v>7</v>
      </c>
      <c r="P40" s="176">
        <f>IF(T41="●",1)+IF(W41="●",1)+IF(Z41="●",1)+IF(AC41="●",1)+IF(AF41="●",1)+IF(AI41="●",1)+IF(AL41="●",1)+IF(AO41="●",1)+IF(AR41="●",1)+IF(AU41="●",1)+IF(AX41="●",1)+IF(BA41="●",1)</f>
        <v>0</v>
      </c>
      <c r="Q40" s="178">
        <f>IF(T41="▲",0.5)+IF(W41="▲",0.5)+IF(Z41="▲",0.5)+IF(AC41="▲",0.5)+IF(AF41="▲",0.5)+IF(AI41="▲",0.5)+IF(AL41="▲",0.5)+IF(AO41="▲",0.5)+IF(AR41="▲",0.5)+IF(AU41="▲",0.5)+IF(AX41="▲",0.5)+IF(BA41="▲",0.5)</f>
        <v>0</v>
      </c>
      <c r="R40" s="157">
        <f>V40+Y40+AB40+AE40+AH40+AK40+AN40+AQ40+AT40+AW40+AZ40+BC40</f>
        <v>16</v>
      </c>
      <c r="S40" s="159">
        <f>T40+W40+Z40+AC40+AF40+AI40+AL40+AO40+AR40+AU40+AX40+BA40</f>
        <v>65</v>
      </c>
      <c r="T40" s="30">
        <f>AN28</f>
        <v>8</v>
      </c>
      <c r="U40" s="31" t="s">
        <v>10</v>
      </c>
      <c r="V40" s="32">
        <f>AL28</f>
        <v>1</v>
      </c>
      <c r="W40" s="33">
        <f>AN30</f>
        <v>9</v>
      </c>
      <c r="X40" s="31" t="s">
        <v>10</v>
      </c>
      <c r="Y40" s="32">
        <f>AL30</f>
        <v>2</v>
      </c>
      <c r="Z40" s="33">
        <f>AN32</f>
        <v>17</v>
      </c>
      <c r="AA40" s="31" t="s">
        <v>10</v>
      </c>
      <c r="AB40" s="32">
        <f>AL32</f>
        <v>5</v>
      </c>
      <c r="AC40" s="33">
        <f>AN34</f>
        <v>13</v>
      </c>
      <c r="AD40" s="31" t="s">
        <v>10</v>
      </c>
      <c r="AE40" s="32">
        <f>AL34</f>
        <v>1</v>
      </c>
      <c r="AF40" s="33">
        <f>AN36</f>
        <v>4</v>
      </c>
      <c r="AG40" s="31" t="s">
        <v>10</v>
      </c>
      <c r="AH40" s="32">
        <f>AL36</f>
        <v>3</v>
      </c>
      <c r="AI40" s="33">
        <f>AN38</f>
        <v>6</v>
      </c>
      <c r="AJ40" s="31" t="s">
        <v>10</v>
      </c>
      <c r="AK40" s="32">
        <f>AL38</f>
        <v>3</v>
      </c>
      <c r="AL40" s="161"/>
      <c r="AM40" s="162"/>
      <c r="AN40" s="193"/>
      <c r="AO40" s="50">
        <v>8</v>
      </c>
      <c r="AP40" s="51" t="s">
        <v>10</v>
      </c>
      <c r="AQ40" s="53">
        <v>1</v>
      </c>
      <c r="AR40" s="70">
        <v>0</v>
      </c>
      <c r="AS40" s="86" t="s">
        <v>10</v>
      </c>
      <c r="AT40" s="86">
        <v>0</v>
      </c>
      <c r="AU40" s="55"/>
      <c r="AV40" s="86" t="s">
        <v>10</v>
      </c>
      <c r="AW40" s="86"/>
      <c r="AX40" s="54"/>
      <c r="AY40" s="85" t="s">
        <v>10</v>
      </c>
      <c r="AZ40" s="85"/>
      <c r="BA40" s="54"/>
      <c r="BB40" s="85" t="s">
        <v>10</v>
      </c>
      <c r="BC40" s="85"/>
      <c r="BU40" s="8"/>
      <c r="BV40" s="8"/>
      <c r="BW40" s="12"/>
      <c r="BX40" s="44"/>
      <c r="BY40" s="59"/>
      <c r="BZ40" s="59"/>
    </row>
    <row r="41" spans="1:78" s="13" customFormat="1" ht="21.75" customHeight="1">
      <c r="A41" s="4"/>
      <c r="B41" s="4"/>
      <c r="C41" s="4"/>
      <c r="D41" s="4"/>
      <c r="E41" s="191"/>
      <c r="F41" s="209"/>
      <c r="G41" s="204"/>
      <c r="H41" s="205"/>
      <c r="I41" s="206"/>
      <c r="J41" s="206"/>
      <c r="K41" s="206"/>
      <c r="L41" s="207"/>
      <c r="M41" s="200"/>
      <c r="N41" s="201"/>
      <c r="O41" s="202"/>
      <c r="P41" s="202"/>
      <c r="Q41" s="203"/>
      <c r="R41" s="157"/>
      <c r="S41" s="192"/>
      <c r="T41" s="197" t="str">
        <f>IF(AL29="○","●",IF(AL29="●","○",IF(AL29="▲","▲","")))</f>
        <v>○</v>
      </c>
      <c r="U41" s="198"/>
      <c r="V41" s="199"/>
      <c r="W41" s="197" t="str">
        <f>IF(AL31="○","●",IF(AL31="●","○",IF(AL31="▲","▲","")))</f>
        <v>○</v>
      </c>
      <c r="X41" s="198"/>
      <c r="Y41" s="199"/>
      <c r="Z41" s="197" t="str">
        <f>IF(AL33="○","●",IF(AL33="●","○",IF(AL33="▲","▲","")))</f>
        <v>○</v>
      </c>
      <c r="AA41" s="198"/>
      <c r="AB41" s="199"/>
      <c r="AC41" s="197" t="str">
        <f>IF(AL35="○","●",IF(AL35="●","○",IF(AL35="▲","▲","")))</f>
        <v>○</v>
      </c>
      <c r="AD41" s="198"/>
      <c r="AE41" s="199"/>
      <c r="AF41" s="197" t="str">
        <f>IF(AL37="○","●",IF(AL37="●","○",IF(AL37="▲","▲","")))</f>
        <v>○</v>
      </c>
      <c r="AG41" s="198"/>
      <c r="AH41" s="199"/>
      <c r="AI41" s="197" t="str">
        <f>IF(AL39="○","●",IF(AL39="●","○",IF(AL39="▲","▲","")))</f>
        <v>○</v>
      </c>
      <c r="AJ41" s="198"/>
      <c r="AK41" s="199"/>
      <c r="AL41" s="194"/>
      <c r="AM41" s="195"/>
      <c r="AN41" s="196"/>
      <c r="AO41" s="188" t="s">
        <v>49</v>
      </c>
      <c r="AP41" s="189"/>
      <c r="AQ41" s="190"/>
      <c r="AR41" s="154"/>
      <c r="AS41" s="133"/>
      <c r="AT41" s="133"/>
      <c r="AU41" s="133"/>
      <c r="AV41" s="133"/>
      <c r="AW41" s="133"/>
      <c r="AX41" s="128"/>
      <c r="AY41" s="128"/>
      <c r="AZ41" s="128"/>
      <c r="BA41" s="128"/>
      <c r="BB41" s="128"/>
      <c r="BC41" s="128"/>
      <c r="BU41" s="8"/>
      <c r="BV41" s="8"/>
      <c r="BW41" s="12"/>
      <c r="BX41" s="44"/>
      <c r="BY41" s="59"/>
      <c r="BZ41" s="59"/>
    </row>
    <row r="42" spans="1:78" s="13" customFormat="1" ht="21.75" customHeight="1">
      <c r="A42" s="4"/>
      <c r="B42" s="4"/>
      <c r="C42" s="4"/>
      <c r="D42" s="4"/>
      <c r="E42" s="191"/>
      <c r="F42" s="180" t="s">
        <v>32</v>
      </c>
      <c r="G42" s="182">
        <f>O42+Q42</f>
        <v>4</v>
      </c>
      <c r="H42" s="184">
        <f>O42+P42+(Q42*2)</f>
        <v>7</v>
      </c>
      <c r="I42" s="186"/>
      <c r="J42" s="186"/>
      <c r="K42" s="186"/>
      <c r="L42" s="170"/>
      <c r="M42" s="172"/>
      <c r="N42" s="174">
        <f>(O42+P42)+(Q42*2)</f>
        <v>7</v>
      </c>
      <c r="O42" s="176">
        <f>IF(T43="○",1)+IF(W43="○",1)+IF(Z43="○",1)+IF(AC43="○",1)+IF(AF43="○",1)+IF(AI43="○",1)+IF(AL43="○",1)+IF(AO43="○",1)+IF(AR43="○",1)+IF(AU43="○",1)+IF(AX43="○",1)+IF(BA43="○",1)</f>
        <v>4</v>
      </c>
      <c r="P42" s="176">
        <f>IF(T43="●",1)+IF(W43="●",1)+IF(Z43="●",1)+IF(AC43="●",1)+IF(AF43="●",1)+IF(AI43="●",1)+IF(AL43="●",1)+IF(AO43="●",1)+IF(AR43="●",1)+IF(AU43="●",1)+IF(AX43="●",1)+IF(BA43="●",1)</f>
        <v>3</v>
      </c>
      <c r="Q42" s="178">
        <f>IF(T43="▲",0.5)+IF(W43="▲",0.5)+IF(Z43="▲",0.5)+IF(AC43="▲",0.5)+IF(AF43="▲",0.5)+IF(AI43="▲",0.5)+IF(AL43="▲",0.5)+IF(AO43="▲",0.5)+IF(AR43="▲",0.5)+IF(AU43="▲",0.5)+IF(AX43="▲",0.5)+IF(BA43="▲",0.5)</f>
        <v>0</v>
      </c>
      <c r="R42" s="157">
        <f>V42+Y42+AB42+AE42+AH42+AK42+AN42+AQ42+AT42+AW42+AZ42+BC42</f>
        <v>23</v>
      </c>
      <c r="S42" s="159">
        <f>T42+W42+Z42+AC42+AF42+AI42+AL42+AO42+AR42+AU42+AX42+BA42</f>
        <v>37</v>
      </c>
      <c r="T42" s="30">
        <f>AQ28</f>
        <v>4</v>
      </c>
      <c r="U42" s="31" t="s">
        <v>10</v>
      </c>
      <c r="V42" s="32">
        <f>AO28</f>
        <v>2</v>
      </c>
      <c r="W42" s="33">
        <f>AQ30</f>
        <v>5</v>
      </c>
      <c r="X42" s="31" t="s">
        <v>10</v>
      </c>
      <c r="Y42" s="32">
        <f>AO30</f>
        <v>6</v>
      </c>
      <c r="Z42" s="33">
        <f>AQ32</f>
        <v>10</v>
      </c>
      <c r="AA42" s="31" t="s">
        <v>10</v>
      </c>
      <c r="AB42" s="32">
        <f>AO32</f>
        <v>3</v>
      </c>
      <c r="AC42" s="33">
        <f>AQ34</f>
        <v>3</v>
      </c>
      <c r="AD42" s="31" t="s">
        <v>10</v>
      </c>
      <c r="AE42" s="32">
        <f>AO34</f>
        <v>0</v>
      </c>
      <c r="AF42" s="33">
        <f>AQ36</f>
        <v>12</v>
      </c>
      <c r="AG42" s="31" t="s">
        <v>10</v>
      </c>
      <c r="AH42" s="32">
        <f>AO36</f>
        <v>0</v>
      </c>
      <c r="AI42" s="33">
        <f>AQ38</f>
        <v>2</v>
      </c>
      <c r="AJ42" s="31" t="s">
        <v>10</v>
      </c>
      <c r="AK42" s="32">
        <f>AO38</f>
        <v>4</v>
      </c>
      <c r="AL42" s="80">
        <f>AQ40</f>
        <v>1</v>
      </c>
      <c r="AM42" s="81" t="s">
        <v>10</v>
      </c>
      <c r="AN42" s="82">
        <f>AO40</f>
        <v>8</v>
      </c>
      <c r="AO42" s="161"/>
      <c r="AP42" s="162"/>
      <c r="AQ42" s="163"/>
      <c r="AR42" s="70">
        <v>0</v>
      </c>
      <c r="AS42" s="86" t="s">
        <v>10</v>
      </c>
      <c r="AT42" s="86">
        <v>0</v>
      </c>
      <c r="AU42" s="55"/>
      <c r="AV42" s="86" t="s">
        <v>10</v>
      </c>
      <c r="AW42" s="86"/>
      <c r="AX42" s="54"/>
      <c r="AY42" s="85" t="s">
        <v>10</v>
      </c>
      <c r="AZ42" s="85"/>
      <c r="BA42" s="54"/>
      <c r="BB42" s="85" t="s">
        <v>10</v>
      </c>
      <c r="BC42" s="85"/>
      <c r="BU42" s="8"/>
      <c r="BV42" s="8"/>
      <c r="BW42" s="12"/>
      <c r="BX42" s="44"/>
      <c r="BY42" s="59"/>
      <c r="BZ42" s="59"/>
    </row>
    <row r="43" spans="1:78" s="13" customFormat="1" ht="21.75" customHeight="1" thickBot="1">
      <c r="A43" s="4"/>
      <c r="B43" s="4"/>
      <c r="C43" s="4"/>
      <c r="D43" s="4"/>
      <c r="E43" s="191"/>
      <c r="F43" s="181"/>
      <c r="G43" s="183"/>
      <c r="H43" s="185"/>
      <c r="I43" s="187"/>
      <c r="J43" s="187"/>
      <c r="K43" s="187"/>
      <c r="L43" s="171"/>
      <c r="M43" s="173"/>
      <c r="N43" s="175"/>
      <c r="O43" s="177"/>
      <c r="P43" s="177"/>
      <c r="Q43" s="179"/>
      <c r="R43" s="158"/>
      <c r="S43" s="160"/>
      <c r="T43" s="167" t="str">
        <f>IF(AO29="○","●",IF(AO29="●","○",IF(AO29="▲","▲","")))</f>
        <v>○</v>
      </c>
      <c r="U43" s="168"/>
      <c r="V43" s="169"/>
      <c r="W43" s="167" t="str">
        <f>IF(AO31="○","●",IF(AO31="●","○",IF(AO31="▲","▲","")))</f>
        <v>●</v>
      </c>
      <c r="X43" s="168"/>
      <c r="Y43" s="169"/>
      <c r="Z43" s="167" t="str">
        <f>IF(AO33="○","●",IF(AO33="●","○",IF(AO33="▲","▲","")))</f>
        <v>○</v>
      </c>
      <c r="AA43" s="168"/>
      <c r="AB43" s="169"/>
      <c r="AC43" s="167" t="str">
        <f>IF(AO35="○","●",IF(AO35="●","○",IF(AO35="▲","▲","")))</f>
        <v>○</v>
      </c>
      <c r="AD43" s="168"/>
      <c r="AE43" s="169"/>
      <c r="AF43" s="167" t="str">
        <f>IF(AO37="○","●",IF(AO37="●","○",IF(AO37="▲","▲","")))</f>
        <v>○</v>
      </c>
      <c r="AG43" s="168"/>
      <c r="AH43" s="169"/>
      <c r="AI43" s="167" t="str">
        <f>IF(AO39="○","●",IF(AO39="●","○",IF(AO39="▲","▲","")))</f>
        <v>●</v>
      </c>
      <c r="AJ43" s="168"/>
      <c r="AK43" s="169"/>
      <c r="AL43" s="167" t="str">
        <f>IF(AO41="○","●",IF(AO41="●","○",IF(AO41="▲","▲","")))</f>
        <v>●</v>
      </c>
      <c r="AM43" s="168"/>
      <c r="AN43" s="169"/>
      <c r="AO43" s="164"/>
      <c r="AP43" s="165"/>
      <c r="AQ43" s="166"/>
      <c r="AR43" s="154"/>
      <c r="AS43" s="133"/>
      <c r="AT43" s="133"/>
      <c r="AU43" s="133"/>
      <c r="AV43" s="133"/>
      <c r="AW43" s="133"/>
      <c r="AX43" s="128"/>
      <c r="AY43" s="128"/>
      <c r="AZ43" s="128"/>
      <c r="BA43" s="128" t="s">
        <v>11</v>
      </c>
      <c r="BB43" s="128"/>
      <c r="BC43" s="128"/>
      <c r="BU43" s="8"/>
      <c r="BV43" s="8"/>
      <c r="BW43" s="12"/>
      <c r="BX43" s="44"/>
      <c r="BY43" s="59"/>
      <c r="BZ43" s="59"/>
    </row>
    <row r="44" spans="1:78" s="76" customFormat="1" ht="21.75" customHeight="1">
      <c r="A44" s="4"/>
      <c r="B44" s="4"/>
      <c r="C44" s="4"/>
      <c r="D44" s="4"/>
      <c r="E44" s="155"/>
      <c r="F44" s="141"/>
      <c r="G44" s="142">
        <f>O44+Q44</f>
        <v>0</v>
      </c>
      <c r="H44" s="156">
        <f>O44+P44+(Q44*2)</f>
        <v>0</v>
      </c>
      <c r="I44" s="147"/>
      <c r="J44" s="147"/>
      <c r="K44" s="147"/>
      <c r="L44" s="148"/>
      <c r="M44" s="150"/>
      <c r="N44" s="152">
        <f>(O44+P44)+(Q44*2)</f>
        <v>0</v>
      </c>
      <c r="O44" s="153">
        <f>IF(T45="○",1)+IF(W45="○",1)+IF(Z45="○",1)+IF(AC45="○",1)+IF(AF45="○",1)+IF(AI45="○",1)+IF(AL45="○",1)+IF(AO45="○",1)+IF(AR45="○",1)+IF(AU45="○",1)+IF(AX45="○",1)+IF(BA45="○",1)</f>
        <v>0</v>
      </c>
      <c r="P44" s="153">
        <f>IF(T45="●",1)+IF(W45="●",1)+IF(Z45="●",1)+IF(AC45="●",1)+IF(AF45="●",1)+IF(AI45="●",1)+IF(AL45="●",1)+IF(AO45="●",1)+IF(AR45="●",1)+IF(AU45="●",1)+IF(AX45="●",1)+IF(BA45="●",1)</f>
        <v>0</v>
      </c>
      <c r="Q44" s="144">
        <f>IF(T45="▲",0.5)+IF(W45="▲",0.5)+IF(Z45="▲",0.5)+IF(AC45="▲",0.5)+IF(AF45="▲",0.5)+IF(AI45="▲",0.5)+IF(AL45="▲",0.5)+IF(AO45="▲",0.5)+IF(AR45="▲",0.5)+IF(AU45="▲",0.5)+IF(AX45="▲",0.5)+IF(BA45="▲",0.5)</f>
        <v>0</v>
      </c>
      <c r="R44" s="145">
        <f>V44+Y44+AB44+AE44+AH44+AK44+AN44+AQ44+AT44+AW44+AZ44+BC44</f>
        <v>0</v>
      </c>
      <c r="S44" s="145">
        <f>T44+W44+Z44+AC44+AF44+AI44+AL44+AO44+AR44+AU44+AX44+BA44</f>
        <v>0</v>
      </c>
      <c r="T44" s="75">
        <f>AT28</f>
        <v>0</v>
      </c>
      <c r="U44" s="86" t="s">
        <v>10</v>
      </c>
      <c r="V44" s="86">
        <f>AR28</f>
        <v>0</v>
      </c>
      <c r="W44" s="55">
        <f>AT30</f>
        <v>0</v>
      </c>
      <c r="X44" s="86" t="s">
        <v>10</v>
      </c>
      <c r="Y44" s="86">
        <f>AR30</f>
        <v>0</v>
      </c>
      <c r="Z44" s="55">
        <f>AT32</f>
        <v>0</v>
      </c>
      <c r="AA44" s="86" t="s">
        <v>10</v>
      </c>
      <c r="AB44" s="86">
        <f>AR32</f>
        <v>0</v>
      </c>
      <c r="AC44" s="55">
        <f>AT34</f>
        <v>0</v>
      </c>
      <c r="AD44" s="86" t="s">
        <v>10</v>
      </c>
      <c r="AE44" s="86">
        <f>AR34</f>
        <v>0</v>
      </c>
      <c r="AF44" s="55">
        <f>AT36</f>
        <v>0</v>
      </c>
      <c r="AG44" s="86" t="s">
        <v>10</v>
      </c>
      <c r="AH44" s="86">
        <f>AR36</f>
        <v>0</v>
      </c>
      <c r="AI44" s="55">
        <f>AT38</f>
        <v>0</v>
      </c>
      <c r="AJ44" s="86" t="s">
        <v>10</v>
      </c>
      <c r="AK44" s="86">
        <f>AR38</f>
        <v>0</v>
      </c>
      <c r="AL44" s="55">
        <f>AT40</f>
        <v>0</v>
      </c>
      <c r="AM44" s="86" t="s">
        <v>10</v>
      </c>
      <c r="AN44" s="86">
        <f>AR40</f>
        <v>0</v>
      </c>
      <c r="AO44" s="55">
        <f>AT42</f>
        <v>0</v>
      </c>
      <c r="AP44" s="86" t="s">
        <v>10</v>
      </c>
      <c r="AQ44" s="86">
        <f>AR42</f>
        <v>0</v>
      </c>
      <c r="AR44" s="133"/>
      <c r="AS44" s="133"/>
      <c r="AT44" s="133"/>
      <c r="AU44" s="55"/>
      <c r="AV44" s="86" t="s">
        <v>10</v>
      </c>
      <c r="AW44" s="86"/>
      <c r="AX44" s="55"/>
      <c r="AY44" s="86" t="s">
        <v>10</v>
      </c>
      <c r="AZ44" s="86"/>
      <c r="BA44" s="55"/>
      <c r="BB44" s="86" t="s">
        <v>10</v>
      </c>
      <c r="BC44" s="86"/>
      <c r="BW44" s="77"/>
      <c r="BX44" s="78"/>
      <c r="BY44" s="78"/>
      <c r="BZ44" s="78"/>
    </row>
    <row r="45" spans="1:78" s="76" customFormat="1" ht="21.75" customHeight="1">
      <c r="A45" s="4"/>
      <c r="B45" s="4"/>
      <c r="C45" s="4"/>
      <c r="D45" s="4"/>
      <c r="E45" s="155"/>
      <c r="F45" s="141"/>
      <c r="G45" s="142"/>
      <c r="H45" s="156"/>
      <c r="I45" s="147"/>
      <c r="J45" s="147"/>
      <c r="K45" s="147"/>
      <c r="L45" s="149"/>
      <c r="M45" s="151"/>
      <c r="N45" s="152"/>
      <c r="O45" s="153"/>
      <c r="P45" s="153"/>
      <c r="Q45" s="144"/>
      <c r="R45" s="145"/>
      <c r="S45" s="146"/>
      <c r="T45" s="133">
        <f>IF(AR29="○","●",IF(AR29="●","○",IF(AR29="▲","▲","")))</f>
      </c>
      <c r="U45" s="133"/>
      <c r="V45" s="133"/>
      <c r="W45" s="133">
        <f>IF(AR31="○","●",IF(AR31="●","○",IF(AR31="▲","▲","")))</f>
      </c>
      <c r="X45" s="133"/>
      <c r="Y45" s="133"/>
      <c r="Z45" s="133">
        <f>IF(AR33="○","●",IF(AR33="●","○",IF(AR33="▲","▲","")))</f>
      </c>
      <c r="AA45" s="133"/>
      <c r="AB45" s="133"/>
      <c r="AC45" s="133">
        <f>IF(AR35="○","●",IF(AR35="●","○",IF(AR35="▲","▲","")))</f>
      </c>
      <c r="AD45" s="133"/>
      <c r="AE45" s="133"/>
      <c r="AF45" s="133">
        <f>IF(AR37="○","●",IF(AR37="●","○",IF(AR37="▲","▲","")))</f>
      </c>
      <c r="AG45" s="133"/>
      <c r="AH45" s="133"/>
      <c r="AI45" s="133">
        <f>IF(AR39="○","●",IF(AR39="●","○",IF(AR39="▲","▲","")))</f>
      </c>
      <c r="AJ45" s="133"/>
      <c r="AK45" s="133"/>
      <c r="AL45" s="133">
        <f>IF(AR41="○","●",IF(AR41="●","○",IF(AR41="▲","▲","")))</f>
      </c>
      <c r="AM45" s="133"/>
      <c r="AN45" s="133"/>
      <c r="AO45" s="133">
        <f>IF(AR43="○","●",IF(AR43="●","○",IF(AR43="▲","▲","")))</f>
      </c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W45" s="77"/>
      <c r="BX45" s="78"/>
      <c r="BY45" s="78"/>
      <c r="BZ45" s="78"/>
    </row>
    <row r="46" spans="1:78" s="8" customFormat="1" ht="21.75" customHeight="1">
      <c r="A46" s="4"/>
      <c r="B46" s="4"/>
      <c r="C46" s="4"/>
      <c r="D46" s="4"/>
      <c r="E46" s="140"/>
      <c r="F46" s="141"/>
      <c r="G46" s="142">
        <f>O46+Q46</f>
        <v>0</v>
      </c>
      <c r="H46" s="143">
        <f>O46+P46+(Q46*2)</f>
        <v>0</v>
      </c>
      <c r="I46" s="134"/>
      <c r="J46" s="134"/>
      <c r="K46" s="134"/>
      <c r="L46" s="135"/>
      <c r="M46" s="137"/>
      <c r="N46" s="139">
        <f>(O46+P46)+(Q46*2)</f>
        <v>0</v>
      </c>
      <c r="O46" s="129">
        <f>IF(T47="○",1)+IF(W47="○",1)+IF(Z47="○",1)+IF(AC47="○",1)+IF(AF47="○",1)+IF(AI47="○",1)+IF(AL47="○",1)+IF(AO47="○",1)+IF(AR47="○",1)+IF(AU47="○",1)+IF(AX47="○",1)+IF(BA47="○",1)</f>
        <v>0</v>
      </c>
      <c r="P46" s="129">
        <f>IF(T47="●",1)+IF(W47="●",1)+IF(Z47="●",1)+IF(AC47="●",1)+IF(AF47="●",1)+IF(AI47="●",1)+IF(AL47="●",1)+IF(AO47="●",1)+IF(AR47="●",1)+IF(AU47="●",1)+IF(AX47="●",1)+IF(BA47="●",1)</f>
        <v>0</v>
      </c>
      <c r="Q46" s="130">
        <f>IF(T47="▲",0.5)+IF(W47="▲",0.5)+IF(Z47="▲",0.5)+IF(AC47="▲",0.5)+IF(AF47="▲",0.5)+IF(AI47="▲",0.5)+IF(AL47="▲",0.5)+IF(AO47="▲",0.5)+IF(AR47="▲",0.5)+IF(AU47="▲",0.5)+IF(AX47="▲",0.5)+IF(BA47="▲",0.5)</f>
        <v>0</v>
      </c>
      <c r="R46" s="131">
        <f>V46+Y46+AB46+AE46+AH46+AK46+AN46+AQ46+AT46+AW46+AZ46+BC46</f>
        <v>0</v>
      </c>
      <c r="S46" s="131">
        <f>T46+W46+Z46+AC46+AF46+AI46+AL46+AO46+AR46+AU46+AX46+BA46</f>
        <v>0</v>
      </c>
      <c r="T46" s="58">
        <f>AW28</f>
        <v>0</v>
      </c>
      <c r="U46" s="85" t="s">
        <v>10</v>
      </c>
      <c r="V46" s="85">
        <f>AU28</f>
        <v>0</v>
      </c>
      <c r="W46" s="54">
        <f>AW30</f>
        <v>0</v>
      </c>
      <c r="X46" s="85" t="s">
        <v>10</v>
      </c>
      <c r="Y46" s="85">
        <f>AU30</f>
        <v>0</v>
      </c>
      <c r="Z46" s="54">
        <f>AW32</f>
        <v>0</v>
      </c>
      <c r="AA46" s="85" t="s">
        <v>10</v>
      </c>
      <c r="AB46" s="85">
        <f>AU32</f>
        <v>0</v>
      </c>
      <c r="AC46" s="54">
        <f>AW34</f>
        <v>0</v>
      </c>
      <c r="AD46" s="85" t="s">
        <v>10</v>
      </c>
      <c r="AE46" s="85">
        <f>AU34</f>
        <v>0</v>
      </c>
      <c r="AF46" s="54">
        <f>AW36</f>
        <v>0</v>
      </c>
      <c r="AG46" s="85" t="s">
        <v>10</v>
      </c>
      <c r="AH46" s="85">
        <f>AU36</f>
        <v>0</v>
      </c>
      <c r="AI46" s="54">
        <f>AW38</f>
        <v>0</v>
      </c>
      <c r="AJ46" s="85" t="s">
        <v>10</v>
      </c>
      <c r="AK46" s="85">
        <f>AU38</f>
        <v>0</v>
      </c>
      <c r="AL46" s="54">
        <f>AW40</f>
        <v>0</v>
      </c>
      <c r="AM46" s="85" t="s">
        <v>10</v>
      </c>
      <c r="AN46" s="85">
        <f>AU40</f>
        <v>0</v>
      </c>
      <c r="AO46" s="54">
        <f>AW42</f>
        <v>0</v>
      </c>
      <c r="AP46" s="85" t="s">
        <v>10</v>
      </c>
      <c r="AQ46" s="85">
        <f>AU42</f>
        <v>0</v>
      </c>
      <c r="AR46" s="54">
        <f>AW44</f>
        <v>0</v>
      </c>
      <c r="AS46" s="85" t="s">
        <v>10</v>
      </c>
      <c r="AT46" s="85">
        <f>AU44</f>
        <v>0</v>
      </c>
      <c r="AU46" s="133"/>
      <c r="AV46" s="133"/>
      <c r="AW46" s="133"/>
      <c r="AX46" s="54"/>
      <c r="AY46" s="85" t="s">
        <v>10</v>
      </c>
      <c r="AZ46" s="85"/>
      <c r="BA46" s="54"/>
      <c r="BB46" s="85" t="s">
        <v>10</v>
      </c>
      <c r="BC46" s="85"/>
      <c r="BD46" s="13"/>
      <c r="BW46" s="12"/>
      <c r="BX46" s="44"/>
      <c r="BY46" s="59"/>
      <c r="BZ46" s="59"/>
    </row>
    <row r="47" spans="1:78" s="8" customFormat="1" ht="21.75" customHeight="1">
      <c r="A47" s="4"/>
      <c r="B47" s="4"/>
      <c r="C47" s="4"/>
      <c r="D47" s="4"/>
      <c r="E47" s="140"/>
      <c r="F47" s="141"/>
      <c r="G47" s="142"/>
      <c r="H47" s="143"/>
      <c r="I47" s="134"/>
      <c r="J47" s="134"/>
      <c r="K47" s="134"/>
      <c r="L47" s="136"/>
      <c r="M47" s="138"/>
      <c r="N47" s="139"/>
      <c r="O47" s="129"/>
      <c r="P47" s="129"/>
      <c r="Q47" s="130"/>
      <c r="R47" s="131"/>
      <c r="S47" s="132"/>
      <c r="T47" s="128">
        <f>IF(AU29="○","●",IF(AU29="●","○",IF(AU29="▲","▲","")))</f>
      </c>
      <c r="U47" s="128"/>
      <c r="V47" s="128"/>
      <c r="W47" s="128">
        <f>IF(AU31="○","●",IF(AU31="●","○",IF(AU31="▲","▲","")))</f>
      </c>
      <c r="X47" s="128"/>
      <c r="Y47" s="128"/>
      <c r="Z47" s="128">
        <f>IF(AU33="○","●",IF(AU33="●","○",IF(AU33="▲","▲","")))</f>
      </c>
      <c r="AA47" s="128"/>
      <c r="AB47" s="128"/>
      <c r="AC47" s="128">
        <f>IF(AU35="○","●",IF(AU35="●","○",IF(AU35="▲","▲","")))</f>
      </c>
      <c r="AD47" s="128"/>
      <c r="AE47" s="128"/>
      <c r="AF47" s="128">
        <f>IF(AU37="○","●",IF(AU37="●","○",IF(AU37="▲","▲","")))</f>
      </c>
      <c r="AG47" s="128"/>
      <c r="AH47" s="128"/>
      <c r="AI47" s="128">
        <f>IF(AU39="○","●",IF(AU39="●","○",IF(AU39="▲","▲","")))</f>
      </c>
      <c r="AJ47" s="128"/>
      <c r="AK47" s="128"/>
      <c r="AL47" s="128">
        <f>IF(AU41="○","●",IF(AU41="●","○",IF(AU41="▲","▲","")))</f>
      </c>
      <c r="AM47" s="128"/>
      <c r="AN47" s="128"/>
      <c r="AO47" s="128">
        <f>IF(AU43="○","●",IF(AU43="●","○",IF(AU43="▲","▲","")))</f>
      </c>
      <c r="AP47" s="128"/>
      <c r="AQ47" s="128"/>
      <c r="AR47" s="128">
        <f>IF(AU45="○","●",IF(AU45="●","○",IF(AU45="▲","▲","")))</f>
      </c>
      <c r="AS47" s="128"/>
      <c r="AT47" s="128"/>
      <c r="AU47" s="133"/>
      <c r="AV47" s="133"/>
      <c r="AW47" s="133"/>
      <c r="AX47" s="128"/>
      <c r="AY47" s="128"/>
      <c r="AZ47" s="128"/>
      <c r="BA47" s="128"/>
      <c r="BB47" s="128"/>
      <c r="BC47" s="128"/>
      <c r="BD47" s="13"/>
      <c r="BW47" s="12"/>
      <c r="BX47" s="44"/>
      <c r="BY47" s="59"/>
      <c r="BZ47" s="59"/>
    </row>
    <row r="48" ht="25.5">
      <c r="BW48" s="8"/>
    </row>
    <row r="49" ht="25.5">
      <c r="BW49" s="8"/>
    </row>
    <row r="50" ht="25.5">
      <c r="BW50" s="8"/>
    </row>
    <row r="51" ht="25.5">
      <c r="BW51" s="8"/>
    </row>
    <row r="52" ht="25.5">
      <c r="BW52" s="8"/>
    </row>
    <row r="53" ht="25.5">
      <c r="BW53" s="8"/>
    </row>
    <row r="54" ht="25.5">
      <c r="BW54" s="8"/>
    </row>
    <row r="55" ht="25.5">
      <c r="BW55" s="45"/>
    </row>
    <row r="56" ht="25.5">
      <c r="BW56" s="45"/>
    </row>
  </sheetData>
  <sheetProtection/>
  <mergeCells count="540">
    <mergeCell ref="F1:AW1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V6"/>
    <mergeCell ref="W6:Y6"/>
    <mergeCell ref="Z6:AB6"/>
    <mergeCell ref="AC6:AE6"/>
    <mergeCell ref="AF6:AH6"/>
    <mergeCell ref="AI6:AK6"/>
    <mergeCell ref="AL6:AN6"/>
    <mergeCell ref="AO6:AQ6"/>
    <mergeCell ref="AR6:AT6"/>
    <mergeCell ref="AU6:AW6"/>
    <mergeCell ref="AX6:AZ6"/>
    <mergeCell ref="BA6:BC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W7:Y8"/>
    <mergeCell ref="T8:V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C8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Z9:AB10"/>
    <mergeCell ref="T10:V10"/>
    <mergeCell ref="W10:Y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C11:AE12"/>
    <mergeCell ref="T12:V12"/>
    <mergeCell ref="W12:Y12"/>
    <mergeCell ref="Z12:AB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AF13:AH14"/>
    <mergeCell ref="T14:V14"/>
    <mergeCell ref="W14:Y14"/>
    <mergeCell ref="Z14:AB14"/>
    <mergeCell ref="AC14:AE14"/>
    <mergeCell ref="AI14:AK14"/>
    <mergeCell ref="AL14:AN14"/>
    <mergeCell ref="AO14:AQ14"/>
    <mergeCell ref="AR14:AT14"/>
    <mergeCell ref="AU14:AW14"/>
    <mergeCell ref="AX14:AZ14"/>
    <mergeCell ref="BA14:BC14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AI15:AK16"/>
    <mergeCell ref="T16:V16"/>
    <mergeCell ref="W16:Y16"/>
    <mergeCell ref="Z16:AB16"/>
    <mergeCell ref="AC16:AE16"/>
    <mergeCell ref="AF16:AH16"/>
    <mergeCell ref="AL16:AN16"/>
    <mergeCell ref="AO16:AQ16"/>
    <mergeCell ref="AR16:AT16"/>
    <mergeCell ref="AU16:AW16"/>
    <mergeCell ref="AX16:AZ16"/>
    <mergeCell ref="BA16:BC16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AL17:AN18"/>
    <mergeCell ref="T18:V18"/>
    <mergeCell ref="W18:Y18"/>
    <mergeCell ref="Z18:AB18"/>
    <mergeCell ref="AC18:AE18"/>
    <mergeCell ref="AF18:AH18"/>
    <mergeCell ref="AI18:AK18"/>
    <mergeCell ref="AO18:AQ18"/>
    <mergeCell ref="AR18:AT18"/>
    <mergeCell ref="AU18:AW18"/>
    <mergeCell ref="AX18:AZ18"/>
    <mergeCell ref="BA18:BC18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AO19:AQ20"/>
    <mergeCell ref="T20:V20"/>
    <mergeCell ref="W20:Y20"/>
    <mergeCell ref="Z20:AB20"/>
    <mergeCell ref="AC20:AE20"/>
    <mergeCell ref="AF20:AH20"/>
    <mergeCell ref="AI20:AK20"/>
    <mergeCell ref="AL20:AN20"/>
    <mergeCell ref="AR20:AT20"/>
    <mergeCell ref="AU20:AW20"/>
    <mergeCell ref="AX20:AZ20"/>
    <mergeCell ref="BA20:BC20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AR21:AT22"/>
    <mergeCell ref="T22:V22"/>
    <mergeCell ref="W22:Y22"/>
    <mergeCell ref="Z22:AB22"/>
    <mergeCell ref="AC22:AE22"/>
    <mergeCell ref="AF22:AH22"/>
    <mergeCell ref="AI22:AK22"/>
    <mergeCell ref="AU23:AW23"/>
    <mergeCell ref="AL22:AN22"/>
    <mergeCell ref="AO22:AQ22"/>
    <mergeCell ref="AU22:AW22"/>
    <mergeCell ref="AX22:AZ22"/>
    <mergeCell ref="BA22:BC22"/>
    <mergeCell ref="AU27:AW27"/>
    <mergeCell ref="AX27:AZ27"/>
    <mergeCell ref="F24:AW24"/>
    <mergeCell ref="T27:V27"/>
    <mergeCell ref="W27:Y27"/>
    <mergeCell ref="Z27:AB27"/>
    <mergeCell ref="AC27:AE27"/>
    <mergeCell ref="AF27:AH27"/>
    <mergeCell ref="BA27:BC27"/>
    <mergeCell ref="E28:E29"/>
    <mergeCell ref="F28:F29"/>
    <mergeCell ref="G28:G29"/>
    <mergeCell ref="H28:H29"/>
    <mergeCell ref="I28:I29"/>
    <mergeCell ref="AI27:AK27"/>
    <mergeCell ref="AL27:AN27"/>
    <mergeCell ref="AO27:AQ27"/>
    <mergeCell ref="AR27:AT27"/>
    <mergeCell ref="J28:J29"/>
    <mergeCell ref="K28:K29"/>
    <mergeCell ref="L28:L29"/>
    <mergeCell ref="M28:M29"/>
    <mergeCell ref="N28:N29"/>
    <mergeCell ref="O28:O29"/>
    <mergeCell ref="AL29:AN29"/>
    <mergeCell ref="AO29:AQ29"/>
    <mergeCell ref="P28:P29"/>
    <mergeCell ref="Q28:Q29"/>
    <mergeCell ref="R28:R29"/>
    <mergeCell ref="S28:S29"/>
    <mergeCell ref="T28:V29"/>
    <mergeCell ref="W29:Y29"/>
    <mergeCell ref="AR29:AT29"/>
    <mergeCell ref="AU29:AW29"/>
    <mergeCell ref="AX29:AZ29"/>
    <mergeCell ref="BA29:BC29"/>
    <mergeCell ref="E30:E31"/>
    <mergeCell ref="F30:F31"/>
    <mergeCell ref="Z29:AB29"/>
    <mergeCell ref="AC29:AE29"/>
    <mergeCell ref="AF29:AH29"/>
    <mergeCell ref="AI29:AK29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AU31:AW31"/>
    <mergeCell ref="AX31:AZ31"/>
    <mergeCell ref="S30:S31"/>
    <mergeCell ref="W30:Y31"/>
    <mergeCell ref="T31:V31"/>
    <mergeCell ref="Z31:AB31"/>
    <mergeCell ref="AC31:AE31"/>
    <mergeCell ref="AF31:AH31"/>
    <mergeCell ref="BA31:BC31"/>
    <mergeCell ref="E32:E33"/>
    <mergeCell ref="F32:F33"/>
    <mergeCell ref="G32:G33"/>
    <mergeCell ref="H32:H33"/>
    <mergeCell ref="I32:I33"/>
    <mergeCell ref="AI31:AK31"/>
    <mergeCell ref="AL31:AN31"/>
    <mergeCell ref="AO31:AQ31"/>
    <mergeCell ref="AR31:AT31"/>
    <mergeCell ref="J32:J33"/>
    <mergeCell ref="K32:K33"/>
    <mergeCell ref="L32:L33"/>
    <mergeCell ref="M32:M33"/>
    <mergeCell ref="N32:N33"/>
    <mergeCell ref="O32:O33"/>
    <mergeCell ref="AO33:AQ33"/>
    <mergeCell ref="AR33:AT33"/>
    <mergeCell ref="P32:P33"/>
    <mergeCell ref="Q32:Q33"/>
    <mergeCell ref="R32:R33"/>
    <mergeCell ref="S32:S33"/>
    <mergeCell ref="Z32:AB33"/>
    <mergeCell ref="T33:V33"/>
    <mergeCell ref="W33:Y33"/>
    <mergeCell ref="AU33:AW33"/>
    <mergeCell ref="AX33:AZ33"/>
    <mergeCell ref="BA33:BC33"/>
    <mergeCell ref="E34:E35"/>
    <mergeCell ref="F34:F35"/>
    <mergeCell ref="G34:G35"/>
    <mergeCell ref="AC33:AE33"/>
    <mergeCell ref="AF33:AH33"/>
    <mergeCell ref="AI33:AK33"/>
    <mergeCell ref="AL33:AN33"/>
    <mergeCell ref="R34:R35"/>
    <mergeCell ref="S34:S35"/>
    <mergeCell ref="H34:H35"/>
    <mergeCell ref="I34:I35"/>
    <mergeCell ref="J34:J35"/>
    <mergeCell ref="K34:K35"/>
    <mergeCell ref="L34:L35"/>
    <mergeCell ref="M34:M35"/>
    <mergeCell ref="AX35:AZ35"/>
    <mergeCell ref="BA35:BC35"/>
    <mergeCell ref="AC34:AE35"/>
    <mergeCell ref="T35:V35"/>
    <mergeCell ref="W35:Y35"/>
    <mergeCell ref="Z35:AB35"/>
    <mergeCell ref="AF35:AH35"/>
    <mergeCell ref="AI35:AK35"/>
    <mergeCell ref="E36:E37"/>
    <mergeCell ref="F36:F37"/>
    <mergeCell ref="AL35:AN35"/>
    <mergeCell ref="AO35:AQ35"/>
    <mergeCell ref="AR35:AT35"/>
    <mergeCell ref="AU35:AW35"/>
    <mergeCell ref="N34:N35"/>
    <mergeCell ref="O34:O35"/>
    <mergeCell ref="P34:P35"/>
    <mergeCell ref="Q34:Q35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AF36:AH37"/>
    <mergeCell ref="T37:V37"/>
    <mergeCell ref="W37:Y37"/>
    <mergeCell ref="Z37:AB37"/>
    <mergeCell ref="AC37:AE37"/>
    <mergeCell ref="AI37:AK37"/>
    <mergeCell ref="AL37:AN37"/>
    <mergeCell ref="AO37:AQ37"/>
    <mergeCell ref="AR37:AT37"/>
    <mergeCell ref="AU37:AW37"/>
    <mergeCell ref="AX37:AZ37"/>
    <mergeCell ref="L38:L39"/>
    <mergeCell ref="M38:M39"/>
    <mergeCell ref="N38:N39"/>
    <mergeCell ref="O38:O39"/>
    <mergeCell ref="BA37:BC37"/>
    <mergeCell ref="E38:E39"/>
    <mergeCell ref="F38:F39"/>
    <mergeCell ref="G38:G39"/>
    <mergeCell ref="H38:H39"/>
    <mergeCell ref="I38:I39"/>
    <mergeCell ref="AX39:AZ39"/>
    <mergeCell ref="BA39:BC39"/>
    <mergeCell ref="P38:P39"/>
    <mergeCell ref="Q38:Q39"/>
    <mergeCell ref="R38:R39"/>
    <mergeCell ref="S38:S39"/>
    <mergeCell ref="AI38:AK39"/>
    <mergeCell ref="T39:V39"/>
    <mergeCell ref="W39:Y39"/>
    <mergeCell ref="Z39:AB39"/>
    <mergeCell ref="E40:E41"/>
    <mergeCell ref="F40:F41"/>
    <mergeCell ref="AL39:AN39"/>
    <mergeCell ref="AO39:AQ39"/>
    <mergeCell ref="AR39:AT39"/>
    <mergeCell ref="AU39:AW39"/>
    <mergeCell ref="AC39:AE39"/>
    <mergeCell ref="AF39:AH39"/>
    <mergeCell ref="J38:J39"/>
    <mergeCell ref="K38:K39"/>
    <mergeCell ref="G40:G41"/>
    <mergeCell ref="H40:H41"/>
    <mergeCell ref="I40:I41"/>
    <mergeCell ref="J40:J41"/>
    <mergeCell ref="K40:K41"/>
    <mergeCell ref="L40:L41"/>
    <mergeCell ref="Z41:AB41"/>
    <mergeCell ref="AC41:AE41"/>
    <mergeCell ref="AF41:AH41"/>
    <mergeCell ref="AI41:AK41"/>
    <mergeCell ref="M40:M41"/>
    <mergeCell ref="N40:N41"/>
    <mergeCell ref="O40:O41"/>
    <mergeCell ref="P40:P41"/>
    <mergeCell ref="Q40:Q41"/>
    <mergeCell ref="R40:R41"/>
    <mergeCell ref="AO41:AQ41"/>
    <mergeCell ref="AR41:AT41"/>
    <mergeCell ref="AU41:AW41"/>
    <mergeCell ref="AX41:AZ41"/>
    <mergeCell ref="BA41:BC41"/>
    <mergeCell ref="E42:E43"/>
    <mergeCell ref="S40:S41"/>
    <mergeCell ref="AL40:AN41"/>
    <mergeCell ref="T41:V41"/>
    <mergeCell ref="W41:Y41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AO42:AQ43"/>
    <mergeCell ref="T43:V43"/>
    <mergeCell ref="W43:Y43"/>
    <mergeCell ref="Z43:AB43"/>
    <mergeCell ref="AC43:AE43"/>
    <mergeCell ref="AF43:AH43"/>
    <mergeCell ref="AI43:AK43"/>
    <mergeCell ref="AL43:AN43"/>
    <mergeCell ref="AR43:AT43"/>
    <mergeCell ref="AU43:AW43"/>
    <mergeCell ref="AX43:AZ43"/>
    <mergeCell ref="BA43:BC43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AR44:AT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AU45:AW45"/>
    <mergeCell ref="AX45:AZ45"/>
    <mergeCell ref="BA45:BC45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AU46:AW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X47:AZ47"/>
    <mergeCell ref="BA47:BC47"/>
  </mergeCell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landscape" paperSize="9" scale="59" r:id="rId1"/>
  <colBreaks count="1" manualBreakCount="1">
    <brk id="49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:W20"/>
  <sheetViews>
    <sheetView zoomScale="85" zoomScaleNormal="85" zoomScalePageLayoutView="0" workbookViewId="0" topLeftCell="A1">
      <selection activeCell="F3" sqref="F3:M4"/>
    </sheetView>
  </sheetViews>
  <sheetFormatPr defaultColWidth="4.50390625" defaultRowHeight="29.25" customHeight="1"/>
  <sheetData>
    <row r="3" spans="6:13" ht="29.25" customHeight="1">
      <c r="F3" s="330" t="s">
        <v>90</v>
      </c>
      <c r="G3" s="331"/>
      <c r="H3" s="331"/>
      <c r="I3" s="331"/>
      <c r="J3" s="331"/>
      <c r="K3" s="331"/>
      <c r="L3" s="331"/>
      <c r="M3" s="332"/>
    </row>
    <row r="4" spans="6:13" ht="29.25" customHeight="1">
      <c r="F4" s="333"/>
      <c r="G4" s="334"/>
      <c r="H4" s="334"/>
      <c r="I4" s="334"/>
      <c r="J4" s="334"/>
      <c r="K4" s="334"/>
      <c r="L4" s="334"/>
      <c r="M4" s="335"/>
    </row>
    <row r="5" spans="9:10" ht="20.25" customHeight="1">
      <c r="I5" s="124"/>
      <c r="J5" s="117"/>
    </row>
    <row r="6" spans="6:13" ht="20.25" customHeight="1" thickBot="1">
      <c r="F6" s="119"/>
      <c r="I6" s="121"/>
      <c r="J6" s="125"/>
      <c r="K6" s="122"/>
      <c r="L6" s="122"/>
      <c r="M6" s="122"/>
    </row>
    <row r="7" spans="5:13" ht="20.25" customHeight="1">
      <c r="E7" s="120"/>
      <c r="F7" s="114"/>
      <c r="G7" s="114"/>
      <c r="H7" s="114"/>
      <c r="I7" s="114"/>
      <c r="J7" s="117"/>
      <c r="K7" s="117"/>
      <c r="L7" s="117"/>
      <c r="M7" s="120"/>
    </row>
    <row r="8" spans="5:13" ht="20.25" customHeight="1">
      <c r="E8" s="120"/>
      <c r="F8" s="117"/>
      <c r="G8" s="117"/>
      <c r="H8" s="117"/>
      <c r="I8" s="117"/>
      <c r="J8" s="117"/>
      <c r="K8" s="117"/>
      <c r="L8" s="117"/>
      <c r="M8" s="120"/>
    </row>
    <row r="9" spans="4:15" ht="20.25" customHeight="1" thickBot="1">
      <c r="D9" s="122"/>
      <c r="E9" s="123"/>
      <c r="F9" s="117"/>
      <c r="G9" s="117"/>
      <c r="H9" s="117"/>
      <c r="I9" s="117"/>
      <c r="J9" s="117"/>
      <c r="K9" s="117"/>
      <c r="L9" s="117"/>
      <c r="M9" s="121"/>
      <c r="N9" s="125"/>
      <c r="O9" s="122"/>
    </row>
    <row r="10" spans="3:15" ht="20.25" customHeight="1">
      <c r="C10" s="120"/>
      <c r="D10" s="117"/>
      <c r="E10" s="117"/>
      <c r="F10" s="114"/>
      <c r="G10" s="115"/>
      <c r="L10" s="113"/>
      <c r="M10" s="114"/>
      <c r="N10" s="117"/>
      <c r="O10" s="126"/>
    </row>
    <row r="11" spans="3:15" ht="20.25" customHeight="1">
      <c r="C11" s="120"/>
      <c r="D11" s="117"/>
      <c r="E11" s="117"/>
      <c r="F11" s="117"/>
      <c r="G11" s="118"/>
      <c r="L11" s="116"/>
      <c r="M11" s="117"/>
      <c r="N11" s="117"/>
      <c r="O11" s="120"/>
    </row>
    <row r="12" spans="3:15" ht="20.25" customHeight="1">
      <c r="C12" s="121"/>
      <c r="D12" s="117"/>
      <c r="E12" s="117"/>
      <c r="F12" s="117"/>
      <c r="G12" s="118"/>
      <c r="L12" s="116"/>
      <c r="M12" s="117"/>
      <c r="N12" s="117"/>
      <c r="O12" s="121"/>
    </row>
    <row r="13" spans="3:16" ht="29.25" customHeight="1">
      <c r="C13" s="318" t="s">
        <v>18</v>
      </c>
      <c r="D13" s="319"/>
      <c r="E13" s="112"/>
      <c r="G13" s="318" t="s">
        <v>88</v>
      </c>
      <c r="H13" s="319"/>
      <c r="I13" s="112"/>
      <c r="K13" s="318" t="s">
        <v>20</v>
      </c>
      <c r="L13" s="319"/>
      <c r="M13" s="112"/>
      <c r="O13" s="324" t="s">
        <v>89</v>
      </c>
      <c r="P13" s="325"/>
    </row>
    <row r="14" spans="3:16" ht="29.25" customHeight="1">
      <c r="C14" s="320"/>
      <c r="D14" s="321"/>
      <c r="E14" s="112"/>
      <c r="G14" s="320"/>
      <c r="H14" s="321"/>
      <c r="I14" s="112"/>
      <c r="K14" s="320"/>
      <c r="L14" s="321"/>
      <c r="M14" s="112"/>
      <c r="O14" s="326"/>
      <c r="P14" s="327"/>
    </row>
    <row r="15" spans="3:16" ht="29.25" customHeight="1">
      <c r="C15" s="320"/>
      <c r="D15" s="321"/>
      <c r="E15" s="112"/>
      <c r="G15" s="320"/>
      <c r="H15" s="321"/>
      <c r="I15" s="112"/>
      <c r="K15" s="320"/>
      <c r="L15" s="321"/>
      <c r="M15" s="112"/>
      <c r="O15" s="326"/>
      <c r="P15" s="327"/>
    </row>
    <row r="16" spans="3:23" ht="29.25" customHeight="1">
      <c r="C16" s="320"/>
      <c r="D16" s="321"/>
      <c r="E16" s="112"/>
      <c r="G16" s="320"/>
      <c r="H16" s="321"/>
      <c r="I16" s="112"/>
      <c r="K16" s="320"/>
      <c r="L16" s="321"/>
      <c r="M16" s="112"/>
      <c r="O16" s="326"/>
      <c r="P16" s="327"/>
      <c r="W16" s="127"/>
    </row>
    <row r="17" spans="3:16" ht="29.25" customHeight="1">
      <c r="C17" s="320"/>
      <c r="D17" s="321"/>
      <c r="E17" s="112"/>
      <c r="G17" s="320"/>
      <c r="H17" s="321"/>
      <c r="I17" s="112"/>
      <c r="K17" s="320"/>
      <c r="L17" s="321"/>
      <c r="M17" s="112"/>
      <c r="O17" s="326"/>
      <c r="P17" s="327"/>
    </row>
    <row r="18" spans="3:16" ht="29.25" customHeight="1">
      <c r="C18" s="320"/>
      <c r="D18" s="321"/>
      <c r="E18" s="112"/>
      <c r="G18" s="320"/>
      <c r="H18" s="321"/>
      <c r="I18" s="112"/>
      <c r="K18" s="320"/>
      <c r="L18" s="321"/>
      <c r="M18" s="112"/>
      <c r="O18" s="326"/>
      <c r="P18" s="327"/>
    </row>
    <row r="19" spans="3:16" ht="29.25" customHeight="1">
      <c r="C19" s="322"/>
      <c r="D19" s="323"/>
      <c r="E19" s="112"/>
      <c r="G19" s="322"/>
      <c r="H19" s="323"/>
      <c r="I19" s="112"/>
      <c r="K19" s="322"/>
      <c r="L19" s="323"/>
      <c r="M19" s="112"/>
      <c r="O19" s="328"/>
      <c r="P19" s="329"/>
    </row>
    <row r="20" ht="29.25" customHeight="1">
      <c r="K20" s="119"/>
    </row>
  </sheetData>
  <sheetProtection/>
  <mergeCells count="5">
    <mergeCell ref="C13:D19"/>
    <mergeCell ref="G13:H19"/>
    <mergeCell ref="K13:L19"/>
    <mergeCell ref="O13:P19"/>
    <mergeCell ref="F3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公共システム本部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開発池長</dc:creator>
  <cp:keywords/>
  <dc:description/>
  <cp:lastModifiedBy>user</cp:lastModifiedBy>
  <cp:lastPrinted>2021-04-18T09:53:57Z</cp:lastPrinted>
  <dcterms:created xsi:type="dcterms:W3CDTF">2009-12-29T02:36:06Z</dcterms:created>
  <dcterms:modified xsi:type="dcterms:W3CDTF">2021-05-30T11:52:20Z</dcterms:modified>
  <cp:category/>
  <cp:version/>
  <cp:contentType/>
  <cp:contentStatus/>
</cp:coreProperties>
</file>