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20610" windowHeight="11220"/>
  </bookViews>
  <sheets>
    <sheet name="ＫＳＢＬリーグ戦" sheetId="37" r:id="rId1"/>
  </sheets>
  <definedNames>
    <definedName name="_xlnm.Print_Area" localSheetId="0">ＫＳＢＬリーグ戦!$A$1:$AU$42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7"/>
  <c r="AB33"/>
  <c r="D33"/>
  <c r="D19"/>
  <c r="B19" l="1"/>
  <c r="AM42"/>
  <c r="AG36"/>
  <c r="AB35" s="1"/>
  <c r="AG22"/>
  <c r="AB21" s="1"/>
  <c r="AJ42" l="1"/>
  <c r="O42"/>
  <c r="AR41"/>
  <c r="AP41"/>
  <c r="AO41"/>
  <c r="AM41"/>
  <c r="AL41"/>
  <c r="AJ41"/>
  <c r="AI41"/>
  <c r="AG41"/>
  <c r="AF41" s="1"/>
  <c r="T41"/>
  <c r="R41"/>
  <c r="Q41"/>
  <c r="O41"/>
  <c r="N41"/>
  <c r="L41"/>
  <c r="K41"/>
  <c r="I41"/>
  <c r="AM40"/>
  <c r="AB39" s="1"/>
  <c r="O40"/>
  <c r="D39" s="1"/>
  <c r="AO39"/>
  <c r="AM39"/>
  <c r="AL39"/>
  <c r="AJ39"/>
  <c r="AI39"/>
  <c r="AG39"/>
  <c r="Q39"/>
  <c r="O39"/>
  <c r="N39"/>
  <c r="L39"/>
  <c r="K39"/>
  <c r="I39"/>
  <c r="AC37"/>
  <c r="L38"/>
  <c r="AL37"/>
  <c r="AJ37"/>
  <c r="AI37"/>
  <c r="AG37"/>
  <c r="N37"/>
  <c r="L37"/>
  <c r="K37"/>
  <c r="I37"/>
  <c r="AC35"/>
  <c r="I36"/>
  <c r="D35" s="1"/>
  <c r="AI35"/>
  <c r="AG35"/>
  <c r="AF35" s="1"/>
  <c r="AE35"/>
  <c r="K35"/>
  <c r="G35" s="1"/>
  <c r="I35"/>
  <c r="H35" s="1"/>
  <c r="AF33"/>
  <c r="AE33"/>
  <c r="AD33"/>
  <c r="Z33" s="1"/>
  <c r="AC33"/>
  <c r="H33"/>
  <c r="G33"/>
  <c r="F33"/>
  <c r="B33" s="1"/>
  <c r="E33"/>
  <c r="AS32"/>
  <c r="AP32"/>
  <c r="AM32"/>
  <c r="AJ32"/>
  <c r="AG32"/>
  <c r="U32"/>
  <c r="R32"/>
  <c r="O32"/>
  <c r="L32"/>
  <c r="I32"/>
  <c r="AP28"/>
  <c r="AM28"/>
  <c r="AG28"/>
  <c r="AR27"/>
  <c r="AP27"/>
  <c r="AO27"/>
  <c r="AM27"/>
  <c r="AL27"/>
  <c r="AJ27"/>
  <c r="AI27"/>
  <c r="AG27"/>
  <c r="AG26"/>
  <c r="AO25"/>
  <c r="AM25"/>
  <c r="AL25"/>
  <c r="AJ25"/>
  <c r="AI25"/>
  <c r="AG25"/>
  <c r="AG24"/>
  <c r="AB23" s="1"/>
  <c r="AL23"/>
  <c r="AJ23"/>
  <c r="AI23"/>
  <c r="AG23"/>
  <c r="AC21"/>
  <c r="AI21"/>
  <c r="AE21" s="1"/>
  <c r="AG21"/>
  <c r="AF21" s="1"/>
  <c r="AF19"/>
  <c r="AE19"/>
  <c r="AD19"/>
  <c r="AC19"/>
  <c r="AB19"/>
  <c r="Z19" s="1"/>
  <c r="AS18"/>
  <c r="AP18"/>
  <c r="AM18"/>
  <c r="AJ18"/>
  <c r="AG18"/>
  <c r="H19"/>
  <c r="G19"/>
  <c r="E19"/>
  <c r="R28"/>
  <c r="O28"/>
  <c r="I28"/>
  <c r="T27"/>
  <c r="R27"/>
  <c r="Q27"/>
  <c r="O27"/>
  <c r="N27"/>
  <c r="L27"/>
  <c r="K27"/>
  <c r="I27"/>
  <c r="O26"/>
  <c r="I26"/>
  <c r="Q25"/>
  <c r="O25"/>
  <c r="N25"/>
  <c r="L25"/>
  <c r="K25"/>
  <c r="I25"/>
  <c r="N23"/>
  <c r="L23"/>
  <c r="K23"/>
  <c r="I23"/>
  <c r="I22"/>
  <c r="K21"/>
  <c r="G21" s="1"/>
  <c r="I21"/>
  <c r="H21" s="1"/>
  <c r="U18"/>
  <c r="R18"/>
  <c r="O18"/>
  <c r="L18"/>
  <c r="I18"/>
  <c r="D21" l="1"/>
  <c r="F21"/>
  <c r="C19"/>
  <c r="AA33"/>
  <c r="AB27"/>
  <c r="G23"/>
  <c r="AF25"/>
  <c r="AE27"/>
  <c r="G41"/>
  <c r="C33"/>
  <c r="AD39"/>
  <c r="Z39" s="1"/>
  <c r="AF23"/>
  <c r="F41"/>
  <c r="AE25"/>
  <c r="E37"/>
  <c r="H23"/>
  <c r="H25"/>
  <c r="G27"/>
  <c r="G39"/>
  <c r="AD21"/>
  <c r="Z21" s="1"/>
  <c r="H39"/>
  <c r="H41"/>
  <c r="AD41"/>
  <c r="G25"/>
  <c r="H27"/>
  <c r="G37"/>
  <c r="AE37"/>
  <c r="D37"/>
  <c r="AE23"/>
  <c r="AF27"/>
  <c r="AF37"/>
  <c r="AE39"/>
  <c r="AC39"/>
  <c r="AB41"/>
  <c r="Z41" s="1"/>
  <c r="H37"/>
  <c r="AD37"/>
  <c r="AF39"/>
  <c r="F39"/>
  <c r="B39" s="1"/>
  <c r="AE41"/>
  <c r="D41"/>
  <c r="B41" s="1"/>
  <c r="AC41"/>
  <c r="F35"/>
  <c r="B35" s="1"/>
  <c r="E35"/>
  <c r="F37"/>
  <c r="AD35"/>
  <c r="Z35" s="1"/>
  <c r="AB37"/>
  <c r="Z37" s="1"/>
  <c r="E39"/>
  <c r="E41"/>
  <c r="F23"/>
  <c r="F25"/>
  <c r="E27"/>
  <c r="F27"/>
  <c r="D27"/>
  <c r="B27" s="1"/>
  <c r="D25"/>
  <c r="E25"/>
  <c r="D23"/>
  <c r="E23"/>
  <c r="E21"/>
  <c r="AC25"/>
  <c r="AD23"/>
  <c r="Z23" s="1"/>
  <c r="AB25"/>
  <c r="AC27"/>
  <c r="AA19"/>
  <c r="AC23"/>
  <c r="AA23" s="1"/>
  <c r="AD25"/>
  <c r="AD27"/>
  <c r="C39" l="1"/>
  <c r="B21"/>
  <c r="B23"/>
  <c r="C23"/>
  <c r="C25"/>
  <c r="B25"/>
  <c r="C37"/>
  <c r="B37"/>
  <c r="AA21"/>
  <c r="Z25"/>
  <c r="Z27"/>
  <c r="C21"/>
  <c r="AA39"/>
  <c r="AA27"/>
  <c r="C41"/>
  <c r="C35"/>
  <c r="AA41"/>
  <c r="AA37"/>
  <c r="AA35"/>
  <c r="AA25"/>
  <c r="C27"/>
</calcChain>
</file>

<file path=xl/sharedStrings.xml><?xml version="1.0" encoding="utf-8"?>
<sst xmlns="http://schemas.openxmlformats.org/spreadsheetml/2006/main" count="206" uniqueCount="51">
  <si>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</si>
  <si>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</si>
  <si>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</si>
  <si>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</si>
  <si>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</si>
  <si>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</si>
  <si>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</si>
  <si>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試合数</t>
    <rPh sb="0" eb="2">
      <t>シアイ</t>
    </rPh>
    <rPh sb="2" eb="3">
      <t>スウ</t>
    </rPh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</si>
  <si>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</si>
  <si>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</si>
  <si>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</si>
  <si>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</si>
  <si>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第２回　ＫＳＢＬ秋季大会・松本しゅうじ旗争奪少年少女野球大会</t>
    <rPh sb="0" eb="1">
      <t>ダイ</t>
    </rPh>
    <rPh sb="2" eb="3">
      <t>カイ</t>
    </rPh>
    <rPh sb="8" eb="10">
      <t>シュウキ</t>
    </rPh>
    <rPh sb="10" eb="12">
      <t>タイカイ</t>
    </rPh>
    <rPh sb="13" eb="15">
      <t>マツモト</t>
    </rPh>
    <rPh sb="19" eb="30">
      <t>キソウダツショウネンショウジョヤキュウタイカイ</t>
    </rPh>
    <phoneticPr fontId="1"/>
  </si>
  <si>
    <t>白川</t>
    <rPh sb="0" eb="2">
      <t>シラカワ</t>
    </rPh>
    <phoneticPr fontId="1"/>
  </si>
  <si>
    <t>宮川</t>
    <rPh sb="0" eb="2">
      <t>ミヤガワ</t>
    </rPh>
    <phoneticPr fontId="1"/>
  </si>
  <si>
    <t>神戸福田</t>
    <rPh sb="0" eb="2">
      <t>コウベ</t>
    </rPh>
    <rPh sb="2" eb="4">
      <t>フクダ</t>
    </rPh>
    <phoneticPr fontId="1"/>
  </si>
  <si>
    <t>妙法寺</t>
    <rPh sb="0" eb="3">
      <t>ミョウホウジ</t>
    </rPh>
    <phoneticPr fontId="1"/>
  </si>
  <si>
    <t>横尾</t>
    <rPh sb="0" eb="2">
      <t>ヨコオ</t>
    </rPh>
    <phoneticPr fontId="1"/>
  </si>
  <si>
    <t>会下山</t>
    <rPh sb="0" eb="2">
      <t>エゲ</t>
    </rPh>
    <rPh sb="2" eb="3">
      <t>ヤマ</t>
    </rPh>
    <phoneticPr fontId="1"/>
  </si>
  <si>
    <t>板宿</t>
    <rPh sb="0" eb="2">
      <t>イタヤド</t>
    </rPh>
    <phoneticPr fontId="1"/>
  </si>
  <si>
    <t>高倉台</t>
    <rPh sb="0" eb="3">
      <t>タカクラダイ</t>
    </rPh>
    <phoneticPr fontId="1"/>
  </si>
  <si>
    <t>西落合</t>
    <rPh sb="0" eb="1">
      <t>ニシ</t>
    </rPh>
    <rPh sb="1" eb="3">
      <t>オチアイ</t>
    </rPh>
    <phoneticPr fontId="1"/>
  </si>
  <si>
    <t>神の谷</t>
    <rPh sb="0" eb="1">
      <t>カミ</t>
    </rPh>
    <rPh sb="2" eb="3">
      <t>タニ</t>
    </rPh>
    <phoneticPr fontId="1"/>
  </si>
  <si>
    <t>長坂</t>
    <rPh sb="0" eb="2">
      <t>ナガサカ</t>
    </rPh>
    <phoneticPr fontId="1"/>
  </si>
  <si>
    <t>落合</t>
    <rPh sb="0" eb="2">
      <t>オチアイ</t>
    </rPh>
    <phoneticPr fontId="1"/>
  </si>
  <si>
    <t>花谷</t>
    <rPh sb="0" eb="2">
      <t>ハナタニ</t>
    </rPh>
    <phoneticPr fontId="1"/>
  </si>
  <si>
    <t>西須磨</t>
    <rPh sb="0" eb="1">
      <t>ニシ</t>
    </rPh>
    <rPh sb="1" eb="3">
      <t>スマ</t>
    </rPh>
    <phoneticPr fontId="1"/>
  </si>
  <si>
    <t>須磨ライズ</t>
    <rPh sb="0" eb="2">
      <t>スマ</t>
    </rPh>
    <phoneticPr fontId="1"/>
  </si>
  <si>
    <t>神戸インディアンス</t>
    <rPh sb="0" eb="2">
      <t>コウベ</t>
    </rPh>
    <phoneticPr fontId="1"/>
  </si>
  <si>
    <t>南落合</t>
    <rPh sb="0" eb="1">
      <t>ミナミ</t>
    </rPh>
    <rPh sb="1" eb="3">
      <t>オチアイ</t>
    </rPh>
    <phoneticPr fontId="1"/>
  </si>
  <si>
    <t>和田岬</t>
    <rPh sb="0" eb="3">
      <t>ワダミサキ</t>
    </rPh>
    <phoneticPr fontId="1"/>
  </si>
  <si>
    <t>真陽</t>
    <rPh sb="0" eb="1">
      <t>シン</t>
    </rPh>
    <rPh sb="1" eb="2">
      <t>ヨウ</t>
    </rPh>
    <phoneticPr fontId="1"/>
  </si>
  <si>
    <t>東須磨</t>
    <rPh sb="0" eb="1">
      <t>ヒガシ</t>
    </rPh>
    <rPh sb="1" eb="3">
      <t>スマ</t>
    </rPh>
    <phoneticPr fontId="1"/>
  </si>
  <si>
    <t>○</t>
    <phoneticPr fontId="1"/>
  </si>
  <si>
    <t>●</t>
    <phoneticPr fontId="1"/>
  </si>
  <si>
    <t>▲</t>
    <phoneticPr fontId="1"/>
  </si>
  <si>
    <t>勝点</t>
    <rPh sb="0" eb="1">
      <t>カ</t>
    </rPh>
    <rPh sb="1" eb="2">
      <t>テン</t>
    </rPh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</si>
  <si>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</si>
  <si>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</si>
  <si>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</si>
  <si>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</si>
  <si>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</si>
  <si>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</si>
  <si>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南落合BBC</t>
    <rPh sb="0" eb="3">
      <t>ミナミオチアイ</t>
    </rPh>
    <phoneticPr fontId="1"/>
  </si>
  <si>
    <t>会下山少年野球部</t>
    <rPh sb="0" eb="2">
      <t>エゲ</t>
    </rPh>
    <rPh sb="2" eb="3">
      <t>ヤマ</t>
    </rPh>
    <rPh sb="3" eb="8">
      <t>ショウネンヤキュウブ</t>
    </rPh>
    <phoneticPr fontId="1"/>
  </si>
  <si>
    <t>○</t>
    <phoneticPr fontId="1"/>
  </si>
  <si>
    <t>落合BBＣ</t>
    <rPh sb="0" eb="2">
      <t>オチアイ</t>
    </rPh>
    <phoneticPr fontId="1"/>
  </si>
  <si>
    <t>●</t>
    <phoneticPr fontId="1"/>
  </si>
  <si>
    <t>宮川少年野球部</t>
    <rPh sb="0" eb="7">
      <t>ミヤガワショウネンヤキュウブ</t>
    </rPh>
    <phoneticPr fontId="1"/>
  </si>
  <si>
    <t>●</t>
    <phoneticPr fontId="1"/>
  </si>
  <si>
    <t>南落合ＢＢＣ</t>
    <rPh sb="0" eb="1">
      <t>ミナミ</t>
    </rPh>
    <rPh sb="1" eb="3">
      <t>オチアイ</t>
    </rPh>
    <phoneticPr fontId="1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</si>
</sst>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 ;[Red]\-0\ "/>
    <numFmt numFmtId="178" formatCode="0.0_);[Red]\(0.0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6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shrinkToFi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178" fontId="0" fillId="2" borderId="0" xfId="0" applyNumberFormat="1" applyFont="1" applyFill="1"/>
    <xf numFmtId="0" fontId="0" fillId="2" borderId="0" xfId="0" applyFont="1" applyFill="1" applyAlignment="1">
      <alignment horizontal="center"/>
    </xf>
    <xf numFmtId="178" fontId="10" fillId="2" borderId="0" xfId="0" applyNumberFormat="1" applyFont="1" applyFill="1" applyProtection="1">
      <protection locked="0"/>
    </xf>
    <xf numFmtId="0" fontId="10" fillId="2" borderId="0" xfId="0" applyFont="1" applyFill="1" applyAlignment="1">
      <alignment horizontal="left"/>
    </xf>
    <xf numFmtId="178" fontId="10" fillId="2" borderId="0" xfId="0" applyNumberFormat="1" applyFont="1" applyFill="1" applyAlignment="1">
      <alignment horizontal="left"/>
    </xf>
    <xf numFmtId="0" fontId="0" fillId="2" borderId="0" xfId="0" applyFont="1" applyFill="1" applyAlignment="1"/>
    <xf numFmtId="17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178" fontId="0" fillId="2" borderId="0" xfId="0" applyNumberFormat="1" applyFont="1" applyFill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/>
    </xf>
    <xf numFmtId="178" fontId="0" fillId="2" borderId="0" xfId="0" applyNumberFormat="1" applyFont="1" applyFill="1" applyBorder="1" applyAlignment="1"/>
    <xf numFmtId="178" fontId="0" fillId="2" borderId="0" xfId="0" applyNumberFormat="1" applyFont="1" applyFill="1" applyAlignment="1"/>
    <xf numFmtId="0" fontId="3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0" fillId="2" borderId="28" xfId="0" applyFont="1" applyFill="1" applyBorder="1" applyAlignment="1">
      <alignment horizontal="center"/>
    </xf>
    <xf numFmtId="0" fontId="0" fillId="2" borderId="9" xfId="0" applyFont="1" applyFill="1" applyBorder="1"/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Border="1" applyAlignment="1">
      <alignment vertical="center" shrinkToFit="1"/>
    </xf>
    <xf numFmtId="0" fontId="9" fillId="2" borderId="0" xfId="0" applyNumberFormat="1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>
      <alignment horizontal="center"/>
    </xf>
    <xf numFmtId="0" fontId="0" fillId="2" borderId="14" xfId="0" applyFont="1" applyFill="1" applyBorder="1"/>
    <xf numFmtId="178" fontId="0" fillId="2" borderId="14" xfId="0" applyNumberFormat="1" applyFont="1" applyFill="1" applyBorder="1"/>
    <xf numFmtId="0" fontId="3" fillId="2" borderId="14" xfId="0" applyFont="1" applyFill="1" applyBorder="1" applyAlignment="1">
      <alignment horizontal="center"/>
    </xf>
    <xf numFmtId="178" fontId="0" fillId="2" borderId="10" xfId="0" applyNumberFormat="1" applyFont="1" applyFill="1" applyBorder="1"/>
    <xf numFmtId="178" fontId="0" fillId="2" borderId="10" xfId="0" applyNumberFormat="1" applyFont="1" applyFill="1" applyBorder="1" applyAlignment="1"/>
    <xf numFmtId="178" fontId="0" fillId="2" borderId="20" xfId="0" applyNumberFormat="1" applyFont="1" applyFill="1" applyBorder="1" applyAlignment="1"/>
    <xf numFmtId="0" fontId="0" fillId="2" borderId="14" xfId="0" applyFont="1" applyFill="1" applyBorder="1" applyAlignment="1">
      <alignment horizontal="center"/>
    </xf>
    <xf numFmtId="0" fontId="12" fillId="2" borderId="0" xfId="0" applyFont="1" applyFill="1"/>
    <xf numFmtId="0" fontId="15" fillId="2" borderId="0" xfId="0" applyFont="1" applyFill="1"/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4" borderId="2" xfId="0" applyNumberFormat="1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vertical="center" shrinkToFit="1"/>
    </xf>
    <xf numFmtId="178" fontId="9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 shrinkToFit="1"/>
    </xf>
    <xf numFmtId="177" fontId="9" fillId="2" borderId="0" xfId="0" applyNumberFormat="1" applyFont="1" applyFill="1" applyBorder="1" applyAlignment="1">
      <alignment vertical="center" shrinkToFit="1"/>
    </xf>
    <xf numFmtId="0" fontId="17" fillId="2" borderId="0" xfId="0" applyFont="1" applyFill="1" applyAlignment="1"/>
    <xf numFmtId="0" fontId="12" fillId="2" borderId="0" xfId="0" applyFont="1" applyFill="1" applyAlignment="1">
      <alignment vertical="center"/>
    </xf>
    <xf numFmtId="178" fontId="4" fillId="2" borderId="0" xfId="0" applyNumberFormat="1" applyFont="1" applyFill="1" applyAlignment="1" applyProtection="1">
      <protection locked="0"/>
    </xf>
    <xf numFmtId="0" fontId="15" fillId="2" borderId="0" xfId="0" applyFont="1" applyFill="1" applyAlignment="1"/>
    <xf numFmtId="178" fontId="4" fillId="2" borderId="0" xfId="0" applyNumberFormat="1" applyFont="1" applyFill="1" applyAlignment="1"/>
    <xf numFmtId="0" fontId="14" fillId="4" borderId="32" xfId="0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33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 shrinkToFit="1"/>
    </xf>
    <xf numFmtId="178" fontId="14" fillId="2" borderId="30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wrapText="1"/>
    </xf>
    <xf numFmtId="178" fontId="9" fillId="2" borderId="0" xfId="0" applyNumberFormat="1" applyFont="1" applyFill="1" applyBorder="1" applyAlignment="1">
      <alignment vertical="center" shrinkToFit="1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1" xfId="0" applyNumberFormat="1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0" fillId="2" borderId="45" xfId="0" applyFont="1" applyFill="1" applyBorder="1"/>
    <xf numFmtId="0" fontId="0" fillId="2" borderId="44" xfId="0" applyFont="1" applyFill="1" applyBorder="1"/>
    <xf numFmtId="0" fontId="0" fillId="2" borderId="46" xfId="0" applyFont="1" applyFill="1" applyBorder="1"/>
    <xf numFmtId="178" fontId="0" fillId="2" borderId="47" xfId="0" applyNumberFormat="1" applyFont="1" applyFill="1" applyBorder="1"/>
    <xf numFmtId="0" fontId="0" fillId="2" borderId="47" xfId="0" applyFont="1" applyFill="1" applyBorder="1"/>
    <xf numFmtId="0" fontId="0" fillId="2" borderId="48" xfId="0" applyFont="1" applyFill="1" applyBorder="1"/>
    <xf numFmtId="0" fontId="0" fillId="2" borderId="45" xfId="0" applyFont="1" applyFill="1" applyBorder="1" applyAlignment="1"/>
    <xf numFmtId="0" fontId="0" fillId="2" borderId="44" xfId="0" applyFont="1" applyFill="1" applyBorder="1" applyAlignment="1"/>
    <xf numFmtId="178" fontId="0" fillId="2" borderId="46" xfId="0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49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56" fontId="14" fillId="2" borderId="13" xfId="0" applyNumberFormat="1" applyFont="1" applyFill="1" applyBorder="1" applyAlignment="1">
      <alignment horizontal="center" vertical="center" shrinkToFit="1"/>
    </xf>
    <xf numFmtId="176" fontId="14" fillId="2" borderId="29" xfId="0" applyNumberFormat="1" applyFont="1" applyFill="1" applyBorder="1" applyAlignment="1">
      <alignment vertical="center" shrinkToFit="1"/>
    </xf>
    <xf numFmtId="176" fontId="14" fillId="2" borderId="17" xfId="0" applyNumberFormat="1" applyFont="1" applyFill="1" applyBorder="1" applyAlignment="1">
      <alignment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49" fontId="14" fillId="4" borderId="1" xfId="0" applyNumberFormat="1" applyFont="1" applyFill="1" applyBorder="1" applyAlignment="1">
      <alignment horizontal="center" vertical="center" shrinkToFit="1"/>
    </xf>
    <xf numFmtId="49" fontId="14" fillId="4" borderId="6" xfId="0" applyNumberFormat="1" applyFont="1" applyFill="1" applyBorder="1" applyAlignment="1">
      <alignment horizontal="center" vertical="center" shrinkToFit="1"/>
    </xf>
    <xf numFmtId="49" fontId="14" fillId="4" borderId="21" xfId="0" applyNumberFormat="1" applyFont="1" applyFill="1" applyBorder="1" applyAlignment="1">
      <alignment horizontal="center" vertical="center" shrinkToFit="1"/>
    </xf>
    <xf numFmtId="177" fontId="14" fillId="6" borderId="18" xfId="0" applyNumberFormat="1" applyFont="1" applyFill="1" applyBorder="1" applyAlignment="1">
      <alignment vertical="center" shrinkToFit="1"/>
    </xf>
    <xf numFmtId="177" fontId="14" fillId="6" borderId="42" xfId="0" applyNumberFormat="1" applyFont="1" applyFill="1" applyBorder="1" applyAlignment="1">
      <alignment vertical="center" shrinkToFit="1"/>
    </xf>
    <xf numFmtId="0" fontId="16" fillId="6" borderId="4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176" fontId="14" fillId="2" borderId="16" xfId="0" applyNumberFormat="1" applyFont="1" applyFill="1" applyBorder="1" applyAlignment="1">
      <alignment vertical="center" shrinkToFit="1"/>
    </xf>
    <xf numFmtId="178" fontId="14" fillId="2" borderId="16" xfId="0" applyNumberFormat="1" applyFont="1" applyFill="1" applyBorder="1" applyAlignment="1">
      <alignment vertical="center" shrinkToFit="1"/>
    </xf>
    <xf numFmtId="178" fontId="14" fillId="2" borderId="17" xfId="0" applyNumberFormat="1" applyFont="1" applyFill="1" applyBorder="1" applyAlignment="1">
      <alignment vertical="center" shrinkToFit="1"/>
    </xf>
    <xf numFmtId="177" fontId="14" fillId="6" borderId="19" xfId="0" applyNumberFormat="1" applyFont="1" applyFill="1" applyBorder="1" applyAlignment="1">
      <alignment vertical="center" shrinkToFit="1"/>
    </xf>
    <xf numFmtId="0" fontId="16" fillId="6" borderId="43" xfId="0" applyFont="1" applyFill="1" applyBorder="1" applyAlignment="1">
      <alignment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 shrinkToFit="1"/>
    </xf>
    <xf numFmtId="0" fontId="13" fillId="4" borderId="26" xfId="0" applyFont="1" applyFill="1" applyBorder="1" applyAlignment="1">
      <alignment horizontal="center" vertical="center" shrinkToFit="1"/>
    </xf>
    <xf numFmtId="178" fontId="14" fillId="5" borderId="22" xfId="0" applyNumberFormat="1" applyFont="1" applyFill="1" applyBorder="1" applyAlignment="1">
      <alignment vertical="center"/>
    </xf>
    <xf numFmtId="178" fontId="14" fillId="5" borderId="23" xfId="0" applyNumberFormat="1" applyFont="1" applyFill="1" applyBorder="1" applyAlignment="1">
      <alignment vertical="center"/>
    </xf>
    <xf numFmtId="176" fontId="14" fillId="2" borderId="16" xfId="0" applyNumberFormat="1" applyFont="1" applyFill="1" applyBorder="1" applyAlignment="1">
      <alignment vertical="center"/>
    </xf>
    <xf numFmtId="176" fontId="14" fillId="2" borderId="17" xfId="0" applyNumberFormat="1" applyFont="1" applyFill="1" applyBorder="1" applyAlignment="1">
      <alignment vertical="center"/>
    </xf>
    <xf numFmtId="176" fontId="14" fillId="2" borderId="24" xfId="0" applyNumberFormat="1" applyFont="1" applyFill="1" applyBorder="1" applyAlignment="1">
      <alignment vertical="center" shrinkToFit="1"/>
    </xf>
    <xf numFmtId="178" fontId="14" fillId="2" borderId="24" xfId="0" applyNumberFormat="1" applyFont="1" applyFill="1" applyBorder="1" applyAlignment="1">
      <alignment vertical="center" shrinkToFit="1"/>
    </xf>
    <xf numFmtId="0" fontId="13" fillId="2" borderId="36" xfId="0" applyFont="1" applyFill="1" applyBorder="1" applyAlignment="1">
      <alignment horizontal="center" vertical="center" shrinkToFit="1"/>
    </xf>
    <xf numFmtId="178" fontId="14" fillId="5" borderId="31" xfId="0" applyNumberFormat="1" applyFont="1" applyFill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49" fontId="14" fillId="4" borderId="5" xfId="0" applyNumberFormat="1" applyFont="1" applyFill="1" applyBorder="1" applyAlignment="1">
      <alignment horizontal="center" vertical="center" shrinkToFit="1"/>
    </xf>
    <xf numFmtId="0" fontId="13" fillId="5" borderId="36" xfId="0" applyFont="1" applyFill="1" applyBorder="1" applyAlignment="1">
      <alignment horizontal="center" vertical="center" shrinkToFit="1"/>
    </xf>
    <xf numFmtId="177" fontId="14" fillId="6" borderId="24" xfId="0" applyNumberFormat="1" applyFont="1" applyFill="1" applyBorder="1" applyAlignment="1">
      <alignment vertical="center" shrinkToFit="1"/>
    </xf>
    <xf numFmtId="177" fontId="14" fillId="6" borderId="40" xfId="0" applyNumberFormat="1" applyFont="1" applyFill="1" applyBorder="1" applyAlignment="1">
      <alignment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33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178" fontId="14" fillId="5" borderId="39" xfId="0" applyNumberFormat="1" applyFont="1" applyFill="1" applyBorder="1" applyAlignment="1">
      <alignment vertical="center"/>
    </xf>
    <xf numFmtId="176" fontId="14" fillId="2" borderId="29" xfId="0" applyNumberFormat="1" applyFont="1" applyFill="1" applyBorder="1" applyAlignment="1">
      <alignment vertical="center"/>
    </xf>
    <xf numFmtId="178" fontId="14" fillId="2" borderId="29" xfId="0" applyNumberFormat="1" applyFont="1" applyFill="1" applyBorder="1" applyAlignment="1">
      <alignment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3" fillId="5" borderId="3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/>
    </xf>
    <xf numFmtId="0" fontId="20" fillId="2" borderId="2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textRotation="255"/>
    </xf>
    <xf numFmtId="0" fontId="18" fillId="2" borderId="25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0" fontId="19" fillId="2" borderId="25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0" zoomScaleNormal="70" zoomScaleSheetLayoutView="70" workbookViewId="0">
      <selection activeCell="I4" sqref="I4:Y5"/>
    </sheetView>
  </sheetViews>
  <sheetFormatPr defaultRowHeight="13.5"/>
  <cols>
    <col min="1" max="1" width="12.875" style="9" customWidth="1"/>
    <col min="2" max="2" width="8" style="17" bestFit="1" customWidth="1"/>
    <col min="3" max="3" width="6.25" style="18" customWidth="1"/>
    <col min="4" max="5" width="6.25" style="9" customWidth="1"/>
    <col min="6" max="6" width="6.25" style="17" customWidth="1"/>
    <col min="7" max="8" width="6.25" style="9" customWidth="1"/>
    <col min="9" max="9" width="3" style="2" customWidth="1"/>
    <col min="10" max="10" width="1.625" style="1" customWidth="1"/>
    <col min="11" max="12" width="3" style="2" customWidth="1"/>
    <col min="13" max="13" width="1.625" style="1" customWidth="1"/>
    <col min="14" max="15" width="3" style="2" customWidth="1"/>
    <col min="16" max="16" width="1.625" style="1" customWidth="1"/>
    <col min="17" max="18" width="3" style="2" customWidth="1"/>
    <col min="19" max="19" width="1.625" style="1" customWidth="1"/>
    <col min="20" max="21" width="3" style="2" customWidth="1"/>
    <col min="22" max="22" width="1.625" style="1" customWidth="1"/>
    <col min="23" max="23" width="3" style="2" customWidth="1"/>
    <col min="24" max="24" width="4.125" style="9" customWidth="1"/>
    <col min="25" max="25" width="12.875" style="9" customWidth="1"/>
    <col min="26" max="26" width="7.125" style="17" bestFit="1" customWidth="1"/>
    <col min="27" max="27" width="5.875" style="18" customWidth="1"/>
    <col min="28" max="29" width="5.875" style="9" customWidth="1"/>
    <col min="30" max="30" width="5.875" style="17" customWidth="1"/>
    <col min="31" max="32" width="5.875" style="9" customWidth="1"/>
    <col min="33" max="33" width="3" style="2" customWidth="1"/>
    <col min="34" max="34" width="1.625" style="1" customWidth="1"/>
    <col min="35" max="36" width="3" style="2" customWidth="1"/>
    <col min="37" max="37" width="1.625" style="1" customWidth="1"/>
    <col min="38" max="39" width="3" style="2" customWidth="1"/>
    <col min="40" max="40" width="1.625" style="1" customWidth="1"/>
    <col min="41" max="42" width="3" style="2" customWidth="1"/>
    <col min="43" max="43" width="1.625" style="1" customWidth="1"/>
    <col min="44" max="45" width="3" style="2" customWidth="1"/>
    <col min="46" max="46" width="1.625" style="1" customWidth="1"/>
    <col min="47" max="47" width="3" style="2" customWidth="1"/>
    <col min="48" max="16384" width="9" style="9"/>
  </cols>
  <sheetData>
    <row r="1" spans="1:47">
      <c r="G1" s="168" t="s">
        <v>12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47"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1:47" ht="14.25" thickBot="1"/>
    <row r="4" spans="1:47" ht="26.25" customHeight="1">
      <c r="I4" s="158" t="s">
        <v>50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60"/>
    </row>
    <row r="5" spans="1:47" ht="14.25" thickBot="1">
      <c r="I5" s="161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</row>
    <row r="6" spans="1:47">
      <c r="I6" s="93"/>
      <c r="R6" s="94"/>
      <c r="S6" s="29"/>
    </row>
    <row r="7" spans="1:47" ht="14.25" thickBot="1">
      <c r="E7" s="45"/>
      <c r="F7" s="46"/>
      <c r="G7" s="45"/>
      <c r="H7" s="45"/>
      <c r="I7" s="47"/>
      <c r="J7" s="44"/>
      <c r="K7" s="47"/>
      <c r="L7" s="47"/>
      <c r="M7" s="44"/>
      <c r="N7" s="47"/>
      <c r="O7" s="47"/>
      <c r="P7" s="44"/>
      <c r="Q7" s="47"/>
      <c r="R7" s="95"/>
      <c r="S7" s="96"/>
      <c r="T7" s="97"/>
      <c r="U7" s="97"/>
      <c r="V7" s="98"/>
      <c r="W7" s="97"/>
      <c r="X7" s="88"/>
      <c r="Y7" s="88"/>
      <c r="Z7" s="87"/>
      <c r="AA7" s="99"/>
      <c r="AB7" s="88"/>
      <c r="AC7" s="88"/>
    </row>
    <row r="8" spans="1:47">
      <c r="D8" s="84"/>
      <c r="E8" s="28"/>
      <c r="F8" s="27"/>
      <c r="G8" s="28"/>
      <c r="H8" s="28"/>
      <c r="I8" s="13"/>
      <c r="J8" s="29"/>
      <c r="K8" s="13"/>
      <c r="L8" s="13"/>
      <c r="M8" s="29"/>
      <c r="N8" s="13"/>
      <c r="O8" s="13"/>
      <c r="P8" s="29"/>
      <c r="Q8" s="13"/>
      <c r="R8" s="13"/>
      <c r="S8" s="29"/>
      <c r="T8" s="13"/>
      <c r="U8" s="13"/>
      <c r="V8" s="29"/>
      <c r="W8" s="13"/>
      <c r="X8" s="28"/>
      <c r="Y8" s="28"/>
      <c r="Z8" s="27"/>
      <c r="AA8" s="24"/>
      <c r="AB8" s="28"/>
      <c r="AC8" s="84"/>
    </row>
    <row r="9" spans="1:47">
      <c r="D9" s="84"/>
      <c r="E9" s="28"/>
      <c r="F9" s="27"/>
      <c r="G9" s="28"/>
      <c r="H9" s="28"/>
      <c r="I9" s="13"/>
      <c r="J9" s="29"/>
      <c r="K9" s="13"/>
      <c r="L9" s="13"/>
      <c r="M9" s="29"/>
      <c r="N9" s="13"/>
      <c r="O9" s="13"/>
      <c r="P9" s="29"/>
      <c r="Q9" s="13"/>
      <c r="R9" s="13"/>
      <c r="S9" s="29"/>
      <c r="T9" s="13"/>
      <c r="U9" s="13"/>
      <c r="V9" s="29"/>
      <c r="W9" s="13"/>
      <c r="X9" s="28"/>
      <c r="Y9" s="28"/>
      <c r="Z9" s="27"/>
      <c r="AA9" s="24"/>
      <c r="AB9" s="28"/>
      <c r="AC9" s="84"/>
    </row>
    <row r="10" spans="1:47" ht="14.25" thickBot="1">
      <c r="C10" s="51"/>
      <c r="D10" s="85"/>
      <c r="E10" s="86"/>
      <c r="F10" s="87"/>
      <c r="G10" s="88"/>
      <c r="H10" s="28"/>
      <c r="I10" s="13"/>
      <c r="J10" s="29"/>
      <c r="K10" s="13"/>
      <c r="L10" s="13"/>
      <c r="M10" s="29"/>
      <c r="N10" s="13"/>
      <c r="O10" s="13"/>
      <c r="P10" s="29"/>
      <c r="Q10" s="13"/>
      <c r="R10" s="13"/>
      <c r="S10" s="29"/>
      <c r="T10" s="13"/>
      <c r="U10" s="13"/>
      <c r="V10" s="29"/>
      <c r="W10" s="13"/>
      <c r="X10" s="28"/>
      <c r="Y10" s="28"/>
      <c r="Z10" s="27"/>
      <c r="AA10" s="24"/>
      <c r="AB10" s="28"/>
      <c r="AC10" s="85"/>
      <c r="AD10" s="92"/>
      <c r="AE10" s="88"/>
    </row>
    <row r="11" spans="1:47">
      <c r="B11" s="48"/>
      <c r="C11" s="24"/>
      <c r="D11" s="28"/>
      <c r="E11" s="28"/>
      <c r="F11" s="27"/>
      <c r="G11" s="89"/>
      <c r="AA11" s="35"/>
      <c r="AB11" s="36"/>
      <c r="AC11" s="36"/>
      <c r="AD11" s="27"/>
      <c r="AE11" s="89"/>
    </row>
    <row r="12" spans="1:47">
      <c r="A12" s="22"/>
      <c r="B12" s="49"/>
      <c r="C12" s="26"/>
      <c r="D12" s="26"/>
      <c r="E12" s="26"/>
      <c r="F12" s="30"/>
      <c r="G12" s="90"/>
      <c r="H12" s="22"/>
      <c r="I12" s="5"/>
      <c r="J12" s="33"/>
      <c r="K12" s="5"/>
      <c r="L12" s="5"/>
      <c r="Y12" s="22"/>
      <c r="Z12" s="31"/>
      <c r="AA12" s="25"/>
      <c r="AB12" s="28"/>
      <c r="AC12" s="28"/>
      <c r="AD12" s="27"/>
      <c r="AE12" s="84"/>
    </row>
    <row r="13" spans="1:47" ht="14.25" thickBot="1">
      <c r="A13" s="22"/>
      <c r="B13" s="50"/>
      <c r="C13" s="26"/>
      <c r="D13" s="26"/>
      <c r="E13" s="26"/>
      <c r="F13" s="30"/>
      <c r="G13" s="91"/>
      <c r="H13" s="26"/>
      <c r="I13" s="32"/>
      <c r="J13" s="34"/>
      <c r="K13" s="32"/>
      <c r="L13" s="32"/>
      <c r="M13" s="34"/>
      <c r="N13" s="32"/>
      <c r="O13" s="32"/>
      <c r="P13" s="34"/>
      <c r="Q13" s="32"/>
      <c r="R13" s="32"/>
      <c r="S13" s="34"/>
      <c r="T13" s="32"/>
      <c r="U13" s="32"/>
      <c r="V13" s="34"/>
      <c r="W13" s="32"/>
      <c r="X13" s="26"/>
      <c r="Y13" s="26"/>
      <c r="Z13" s="31"/>
      <c r="AA13" s="25"/>
      <c r="AB13" s="26"/>
      <c r="AC13" s="26"/>
      <c r="AD13" s="30"/>
      <c r="AE13" s="85"/>
    </row>
    <row r="14" spans="1:47" s="22" customFormat="1" ht="172.5" customHeight="1" thickBot="1">
      <c r="B14" s="164" t="s">
        <v>48</v>
      </c>
      <c r="C14" s="165"/>
      <c r="E14" s="26"/>
      <c r="F14" s="26"/>
      <c r="G14" s="166" t="s">
        <v>44</v>
      </c>
      <c r="H14" s="16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64" t="s">
        <v>46</v>
      </c>
      <c r="AA14" s="165"/>
      <c r="AE14" s="166" t="s">
        <v>43</v>
      </c>
      <c r="AF14" s="167"/>
    </row>
    <row r="16" spans="1:47" ht="28.5">
      <c r="A16" s="37" t="s">
        <v>8</v>
      </c>
      <c r="B16" s="10"/>
      <c r="C16" s="10"/>
      <c r="D16" s="10"/>
      <c r="E16" s="10"/>
      <c r="F16" s="10"/>
      <c r="G16" s="10"/>
      <c r="H16" s="10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Y16" s="37" t="s">
        <v>9</v>
      </c>
      <c r="Z16" s="10"/>
      <c r="AA16" s="10"/>
      <c r="AB16" s="10"/>
      <c r="AC16" s="10"/>
      <c r="AD16" s="10"/>
      <c r="AE16" s="10"/>
      <c r="AF16" s="10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47" ht="18" thickBot="1">
      <c r="A17" s="4" t="s">
        <v>0</v>
      </c>
      <c r="B17" s="19"/>
      <c r="C17" s="20"/>
      <c r="E17" s="20"/>
      <c r="F17" s="21"/>
      <c r="G17" s="20"/>
      <c r="H17" s="20"/>
      <c r="I17" s="157"/>
      <c r="J17" s="157"/>
      <c r="K17" s="157"/>
      <c r="L17" s="15"/>
      <c r="M17" s="15"/>
      <c r="N17" s="15"/>
      <c r="O17" s="157"/>
      <c r="P17" s="157"/>
      <c r="Q17" s="157"/>
      <c r="R17" s="15"/>
      <c r="S17" s="15"/>
      <c r="T17" s="15"/>
      <c r="U17" s="157"/>
      <c r="V17" s="157"/>
      <c r="W17" s="157"/>
      <c r="Y17" s="4" t="s">
        <v>0</v>
      </c>
      <c r="Z17" s="19"/>
      <c r="AA17" s="20"/>
      <c r="AC17" s="20"/>
      <c r="AD17" s="21"/>
      <c r="AE17" s="20"/>
      <c r="AF17" s="20"/>
      <c r="AG17" s="157"/>
      <c r="AH17" s="157"/>
      <c r="AI17" s="157"/>
      <c r="AJ17" s="15"/>
      <c r="AK17" s="15"/>
      <c r="AL17" s="15"/>
      <c r="AM17" s="157"/>
      <c r="AN17" s="157"/>
      <c r="AO17" s="157"/>
      <c r="AP17" s="15"/>
      <c r="AQ17" s="15"/>
      <c r="AR17" s="15"/>
      <c r="AS17" s="157"/>
      <c r="AT17" s="157"/>
      <c r="AU17" s="157"/>
    </row>
    <row r="18" spans="1:47" s="7" customFormat="1" ht="33.75" customHeight="1" thickBot="1">
      <c r="A18" s="79" t="s">
        <v>8</v>
      </c>
      <c r="B18" s="81" t="s">
        <v>36</v>
      </c>
      <c r="C18" s="76" t="s">
        <v>7</v>
      </c>
      <c r="D18" s="77" t="s">
        <v>1</v>
      </c>
      <c r="E18" s="77" t="s">
        <v>2</v>
      </c>
      <c r="F18" s="75" t="s">
        <v>3</v>
      </c>
      <c r="G18" s="82" t="s">
        <v>4</v>
      </c>
      <c r="H18" s="83" t="s">
        <v>5</v>
      </c>
      <c r="I18" s="155" t="str">
        <f>A19</f>
        <v>白川</v>
      </c>
      <c r="J18" s="156"/>
      <c r="K18" s="156"/>
      <c r="L18" s="152" t="str">
        <f>A21</f>
        <v>宮川</v>
      </c>
      <c r="M18" s="152"/>
      <c r="N18" s="152"/>
      <c r="O18" s="152" t="str">
        <f>A23</f>
        <v>神戸福田</v>
      </c>
      <c r="P18" s="152"/>
      <c r="Q18" s="152"/>
      <c r="R18" s="152" t="str">
        <f>A25</f>
        <v>妙法寺</v>
      </c>
      <c r="S18" s="152"/>
      <c r="T18" s="152"/>
      <c r="U18" s="152" t="str">
        <f>A27</f>
        <v>横尾</v>
      </c>
      <c r="V18" s="152"/>
      <c r="W18" s="153"/>
      <c r="X18" s="52"/>
      <c r="Y18" s="79" t="s">
        <v>9</v>
      </c>
      <c r="Z18" s="81" t="s">
        <v>36</v>
      </c>
      <c r="AA18" s="76" t="s">
        <v>7</v>
      </c>
      <c r="AB18" s="77" t="s">
        <v>1</v>
      </c>
      <c r="AC18" s="77" t="s">
        <v>2</v>
      </c>
      <c r="AD18" s="75" t="s">
        <v>3</v>
      </c>
      <c r="AE18" s="82" t="s">
        <v>4</v>
      </c>
      <c r="AF18" s="83" t="s">
        <v>5</v>
      </c>
      <c r="AG18" s="155" t="str">
        <f>Y19</f>
        <v>長坂</v>
      </c>
      <c r="AH18" s="156"/>
      <c r="AI18" s="156"/>
      <c r="AJ18" s="152" t="str">
        <f>Y21</f>
        <v>落合</v>
      </c>
      <c r="AK18" s="152"/>
      <c r="AL18" s="152"/>
      <c r="AM18" s="152" t="str">
        <f>Y23</f>
        <v>花谷</v>
      </c>
      <c r="AN18" s="152"/>
      <c r="AO18" s="152"/>
      <c r="AP18" s="152" t="str">
        <f>Y25</f>
        <v>西須磨</v>
      </c>
      <c r="AQ18" s="152"/>
      <c r="AR18" s="152"/>
      <c r="AS18" s="152" t="str">
        <f>Y27</f>
        <v>須磨ライズ</v>
      </c>
      <c r="AT18" s="152"/>
      <c r="AU18" s="153"/>
    </row>
    <row r="19" spans="1:47" s="3" customFormat="1" ht="18.75" customHeight="1">
      <c r="A19" s="148" t="s">
        <v>13</v>
      </c>
      <c r="B19" s="149">
        <f>D19*3+F19*2</f>
        <v>0</v>
      </c>
      <c r="C19" s="150">
        <f>(D19+E19)+(F19*2)</f>
        <v>4</v>
      </c>
      <c r="D19" s="105">
        <f>IF(I20="○",1)+IF(L20="○",1)+IF(O20="○",1)+IF(R20="○",1)+IF(U20="○",1)</f>
        <v>0</v>
      </c>
      <c r="E19" s="105">
        <f>IF(I20="●",1)+IF(L20="●",1)+IF(O20="●",1)+IF(R20="●",1)+IF(U20="●",1)</f>
        <v>4</v>
      </c>
      <c r="F19" s="123">
        <f t="shared" ref="F19" si="0">IF(I20="▲",0.5)+IF(L20="▲",0.5)+IF(O20="▲",0.5)+IF(R20="▲",0.5)+IF(U20="▲",0.5)</f>
        <v>0</v>
      </c>
      <c r="G19" s="144">
        <f>K19+N19+Q19+T19+W19</f>
        <v>25</v>
      </c>
      <c r="H19" s="145">
        <f>I19+L19+O19+R19+U19</f>
        <v>8</v>
      </c>
      <c r="I19" s="146"/>
      <c r="J19" s="146"/>
      <c r="K19" s="147"/>
      <c r="L19" s="71">
        <v>3</v>
      </c>
      <c r="M19" s="72" t="s">
        <v>6</v>
      </c>
      <c r="N19" s="73">
        <v>4</v>
      </c>
      <c r="O19" s="71">
        <v>3</v>
      </c>
      <c r="P19" s="72" t="s">
        <v>6</v>
      </c>
      <c r="Q19" s="73">
        <v>5</v>
      </c>
      <c r="R19" s="71">
        <v>0</v>
      </c>
      <c r="S19" s="72" t="s">
        <v>6</v>
      </c>
      <c r="T19" s="73">
        <v>7</v>
      </c>
      <c r="U19" s="71">
        <v>2</v>
      </c>
      <c r="V19" s="72" t="s">
        <v>6</v>
      </c>
      <c r="W19" s="74">
        <v>9</v>
      </c>
      <c r="X19" s="53"/>
      <c r="Y19" s="148" t="s">
        <v>23</v>
      </c>
      <c r="Z19" s="149">
        <f>AB19*3+AD19*2</f>
        <v>3</v>
      </c>
      <c r="AA19" s="150">
        <f>(AB19+AC19)+(AD19*2)</f>
        <v>4</v>
      </c>
      <c r="AB19" s="105">
        <f>IF(AG20="○",1)+IF(AJ20="○",1)+IF(AM20="○",1)+IF(AP20="○",1)+IF(AS20="○",1)</f>
        <v>1</v>
      </c>
      <c r="AC19" s="105">
        <f>IF(AG20="●",1)+IF(AJ20="●",1)+IF(AM20="●",1)+IF(AP20="●",1)+IF(AS20="●",1)</f>
        <v>3</v>
      </c>
      <c r="AD19" s="151">
        <f>IF(AG20="▲",0.5)+IF(AJ20="▲",0.5)+IF(AM20="▲",0.5)+IF(AP20="▲",0.5)+IF(AS20="▲",0.5)</f>
        <v>0</v>
      </c>
      <c r="AE19" s="144">
        <f>AI19+AL19+AO19+AR19+AU19</f>
        <v>45</v>
      </c>
      <c r="AF19" s="145">
        <f>AG19+AJ19+AM19+AP19+AS19</f>
        <v>16</v>
      </c>
      <c r="AG19" s="146"/>
      <c r="AH19" s="146"/>
      <c r="AI19" s="147"/>
      <c r="AJ19" s="71">
        <v>1</v>
      </c>
      <c r="AK19" s="72" t="s">
        <v>6</v>
      </c>
      <c r="AL19" s="73">
        <v>11</v>
      </c>
      <c r="AM19" s="71">
        <v>2</v>
      </c>
      <c r="AN19" s="72" t="s">
        <v>6</v>
      </c>
      <c r="AO19" s="73">
        <v>12</v>
      </c>
      <c r="AP19" s="71">
        <v>12</v>
      </c>
      <c r="AQ19" s="72" t="s">
        <v>6</v>
      </c>
      <c r="AR19" s="73">
        <v>11</v>
      </c>
      <c r="AS19" s="71">
        <v>1</v>
      </c>
      <c r="AT19" s="72" t="s">
        <v>6</v>
      </c>
      <c r="AU19" s="74">
        <v>11</v>
      </c>
    </row>
    <row r="20" spans="1:47" s="3" customFormat="1" ht="18.75" customHeight="1">
      <c r="A20" s="139"/>
      <c r="B20" s="140"/>
      <c r="C20" s="141"/>
      <c r="D20" s="137"/>
      <c r="E20" s="137"/>
      <c r="F20" s="138"/>
      <c r="G20" s="113"/>
      <c r="H20" s="115"/>
      <c r="I20" s="120"/>
      <c r="J20" s="120"/>
      <c r="K20" s="121"/>
      <c r="L20" s="110" t="s">
        <v>47</v>
      </c>
      <c r="M20" s="111"/>
      <c r="N20" s="142"/>
      <c r="O20" s="110" t="s">
        <v>38</v>
      </c>
      <c r="P20" s="111"/>
      <c r="Q20" s="142"/>
      <c r="R20" s="110" t="s">
        <v>34</v>
      </c>
      <c r="S20" s="111"/>
      <c r="T20" s="142"/>
      <c r="U20" s="110" t="s">
        <v>34</v>
      </c>
      <c r="V20" s="111"/>
      <c r="W20" s="112"/>
      <c r="X20" s="53"/>
      <c r="Y20" s="139"/>
      <c r="Z20" s="140"/>
      <c r="AA20" s="150"/>
      <c r="AB20" s="105"/>
      <c r="AC20" s="137"/>
      <c r="AD20" s="138"/>
      <c r="AE20" s="113"/>
      <c r="AF20" s="115"/>
      <c r="AG20" s="120"/>
      <c r="AH20" s="120"/>
      <c r="AI20" s="121"/>
      <c r="AJ20" s="110" t="s">
        <v>34</v>
      </c>
      <c r="AK20" s="111"/>
      <c r="AL20" s="142"/>
      <c r="AM20" s="110" t="s">
        <v>34</v>
      </c>
      <c r="AN20" s="111"/>
      <c r="AO20" s="142"/>
      <c r="AP20" s="110" t="s">
        <v>33</v>
      </c>
      <c r="AQ20" s="111"/>
      <c r="AR20" s="142"/>
      <c r="AS20" s="110" t="s">
        <v>34</v>
      </c>
      <c r="AT20" s="111"/>
      <c r="AU20" s="112"/>
    </row>
    <row r="21" spans="1:47" s="3" customFormat="1" ht="18.75" customHeight="1">
      <c r="A21" s="143" t="s">
        <v>14</v>
      </c>
      <c r="B21" s="133">
        <f>D21*3+F21*2</f>
        <v>9</v>
      </c>
      <c r="C21" s="135">
        <f>(D21+E21)+(F21*2)</f>
        <v>4</v>
      </c>
      <c r="D21" s="122">
        <f>IF(I22="○",1)+IF(L22="○",1)+IF(O22="○",1)+IF(R22="○",1)+IF(U22="○",1)</f>
        <v>3</v>
      </c>
      <c r="E21" s="122">
        <f>IF(I22="●",1)+IF(L22="●",1)+IF(O22="●",1)+IF(R22="●",1)+IF(U22="●",1)</f>
        <v>1</v>
      </c>
      <c r="F21" s="123">
        <f t="shared" ref="F21" si="1">IF(I22="▲",0.5)+IF(L22="▲",0.5)+IF(O22="▲",0.5)+IF(R22="▲",0.5)+IF(U22="▲",0.5)</f>
        <v>0</v>
      </c>
      <c r="G21" s="113">
        <f>K21+N21+Q21+T21+W21</f>
        <v>16</v>
      </c>
      <c r="H21" s="114">
        <f>I21+L21+O21+R21+U21</f>
        <v>19</v>
      </c>
      <c r="I21" s="80">
        <f>N19</f>
        <v>4</v>
      </c>
      <c r="J21" s="54" t="s">
        <v>6</v>
      </c>
      <c r="K21" s="55">
        <f>L19</f>
        <v>3</v>
      </c>
      <c r="L21" s="116"/>
      <c r="M21" s="117"/>
      <c r="N21" s="118"/>
      <c r="O21" s="56">
        <v>3</v>
      </c>
      <c r="P21" s="57" t="s">
        <v>6</v>
      </c>
      <c r="Q21" s="58">
        <v>10</v>
      </c>
      <c r="R21" s="56">
        <v>7</v>
      </c>
      <c r="S21" s="57" t="s">
        <v>6</v>
      </c>
      <c r="T21" s="58">
        <v>0</v>
      </c>
      <c r="U21" s="56">
        <v>5</v>
      </c>
      <c r="V21" s="57" t="s">
        <v>6</v>
      </c>
      <c r="W21" s="59">
        <v>3</v>
      </c>
      <c r="X21" s="53"/>
      <c r="Y21" s="143" t="s">
        <v>24</v>
      </c>
      <c r="Z21" s="149">
        <f>AB21*3+AD21*2</f>
        <v>12</v>
      </c>
      <c r="AA21" s="135">
        <f>(AB21+AC21)+(AD21*2)</f>
        <v>4</v>
      </c>
      <c r="AB21" s="122">
        <f>IF(AG22="○",1)+IF(AJ22="○",1)+IF(AM22="○",1)+IF(AP22="○",1)+IF(AS22="○",1)</f>
        <v>4</v>
      </c>
      <c r="AC21" s="122">
        <f>IF(AG22="●",1)+IF(AJ22="●",1)+IF(AM22="●",1)+IF(AP22="●",1)+IF(AS22="●",1)</f>
        <v>0</v>
      </c>
      <c r="AD21" s="123">
        <f>IF(AG22="▲",0.5)+IF(AJ22="▲",0.5)+IF(AM22="▲",0.5)+IF(AP22="▲",0.5)+IF(AS22="▲",0.5)</f>
        <v>0</v>
      </c>
      <c r="AE21" s="113">
        <f>AI21+AL21+AO21+AR21+AU21</f>
        <v>4</v>
      </c>
      <c r="AF21" s="114">
        <f>AG21+AJ21+AM21+AP21+AS21</f>
        <v>37</v>
      </c>
      <c r="AG21" s="80">
        <f>AL19</f>
        <v>11</v>
      </c>
      <c r="AH21" s="54" t="s">
        <v>6</v>
      </c>
      <c r="AI21" s="55">
        <f>AJ19</f>
        <v>1</v>
      </c>
      <c r="AJ21" s="116"/>
      <c r="AK21" s="117"/>
      <c r="AL21" s="118"/>
      <c r="AM21" s="56">
        <v>8</v>
      </c>
      <c r="AN21" s="57" t="s">
        <v>6</v>
      </c>
      <c r="AO21" s="58">
        <v>1</v>
      </c>
      <c r="AP21" s="56">
        <v>10</v>
      </c>
      <c r="AQ21" s="57" t="s">
        <v>6</v>
      </c>
      <c r="AR21" s="58">
        <v>0</v>
      </c>
      <c r="AS21" s="56">
        <v>8</v>
      </c>
      <c r="AT21" s="57" t="s">
        <v>6</v>
      </c>
      <c r="AU21" s="59">
        <v>2</v>
      </c>
    </row>
    <row r="22" spans="1:47" s="3" customFormat="1" ht="18.75" customHeight="1">
      <c r="A22" s="143"/>
      <c r="B22" s="140"/>
      <c r="C22" s="141"/>
      <c r="D22" s="137"/>
      <c r="E22" s="137"/>
      <c r="F22" s="138"/>
      <c r="G22" s="113"/>
      <c r="H22" s="115"/>
      <c r="I22" s="108" t="str">
        <f>IF(L20="○","●",IF(L20="●","○",IF(L20="▲","▲","")))</f>
        <v>○</v>
      </c>
      <c r="J22" s="108"/>
      <c r="K22" s="109"/>
      <c r="L22" s="119"/>
      <c r="M22" s="120"/>
      <c r="N22" s="121"/>
      <c r="O22" s="110" t="s">
        <v>34</v>
      </c>
      <c r="P22" s="111"/>
      <c r="Q22" s="142"/>
      <c r="R22" s="110" t="s">
        <v>37</v>
      </c>
      <c r="S22" s="111"/>
      <c r="T22" s="142"/>
      <c r="U22" s="110" t="s">
        <v>33</v>
      </c>
      <c r="V22" s="111"/>
      <c r="W22" s="112"/>
      <c r="X22" s="53"/>
      <c r="Y22" s="143"/>
      <c r="Z22" s="140"/>
      <c r="AA22" s="141"/>
      <c r="AB22" s="137"/>
      <c r="AC22" s="137"/>
      <c r="AD22" s="138"/>
      <c r="AE22" s="113"/>
      <c r="AF22" s="115"/>
      <c r="AG22" s="108" t="str">
        <f>IF(AJ20="○","●",IF(AJ20="●","○",IF(AJ20="▲","▲","")))</f>
        <v>○</v>
      </c>
      <c r="AH22" s="108"/>
      <c r="AI22" s="109"/>
      <c r="AJ22" s="119"/>
      <c r="AK22" s="120"/>
      <c r="AL22" s="121"/>
      <c r="AM22" s="110" t="s">
        <v>33</v>
      </c>
      <c r="AN22" s="111"/>
      <c r="AO22" s="142"/>
      <c r="AP22" s="110" t="s">
        <v>33</v>
      </c>
      <c r="AQ22" s="111"/>
      <c r="AR22" s="142"/>
      <c r="AS22" s="110" t="s">
        <v>45</v>
      </c>
      <c r="AT22" s="111"/>
      <c r="AU22" s="112"/>
    </row>
    <row r="23" spans="1:47" s="3" customFormat="1" ht="18.75" customHeight="1">
      <c r="A23" s="139" t="s">
        <v>15</v>
      </c>
      <c r="B23" s="133">
        <f>D23*3+F23*2</f>
        <v>7</v>
      </c>
      <c r="C23" s="135">
        <f t="shared" ref="C23" si="2">(D23+E23)+(F23*2)</f>
        <v>4</v>
      </c>
      <c r="D23" s="122">
        <f>IF(I24="○",1)+IF(L24="○",1)+IF(O24="○",1)+IF(R24="○",1)+IF(U24="○",1)</f>
        <v>2</v>
      </c>
      <c r="E23" s="122">
        <f>IF(I24="●",1)+IF(L24="●",1)+IF(O24="●",1)+IF(R24="●",1)+IF(U24="●",1)</f>
        <v>1</v>
      </c>
      <c r="F23" s="123">
        <f>IF(I24="▲",0.5)+IF(L24="▲",0.5)+IF(O24="▲",0.5)+IF(R24="▲",0.5)+IF(U24="▲",0.5)</f>
        <v>0.5</v>
      </c>
      <c r="G23" s="113">
        <f>K23+N23+Q23+T23+W23</f>
        <v>14</v>
      </c>
      <c r="H23" s="114">
        <f>I23+L23+O23+R23+U23</f>
        <v>22</v>
      </c>
      <c r="I23" s="80">
        <f>Q19</f>
        <v>5</v>
      </c>
      <c r="J23" s="54" t="s">
        <v>6</v>
      </c>
      <c r="K23" s="55">
        <f>O19</f>
        <v>3</v>
      </c>
      <c r="L23" s="60">
        <f>Q21</f>
        <v>10</v>
      </c>
      <c r="M23" s="54" t="s">
        <v>6</v>
      </c>
      <c r="N23" s="55">
        <f>O21</f>
        <v>3</v>
      </c>
      <c r="O23" s="116"/>
      <c r="P23" s="117"/>
      <c r="Q23" s="118"/>
      <c r="R23" s="56">
        <v>6</v>
      </c>
      <c r="S23" s="57" t="s">
        <v>6</v>
      </c>
      <c r="T23" s="58">
        <v>6</v>
      </c>
      <c r="U23" s="56">
        <v>1</v>
      </c>
      <c r="V23" s="57" t="s">
        <v>6</v>
      </c>
      <c r="W23" s="59">
        <v>2</v>
      </c>
      <c r="X23" s="53"/>
      <c r="Y23" s="139" t="s">
        <v>25</v>
      </c>
      <c r="Z23" s="133">
        <f>AB23*3+AD23*2</f>
        <v>9</v>
      </c>
      <c r="AA23" s="150">
        <f>(AB23+AC23)+(AD23*2)</f>
        <v>4</v>
      </c>
      <c r="AB23" s="122">
        <f>IF(AG24="○",1)+IF(AJ24="○",1)+IF(AM24="○",1)+IF(AP24="○",1)+IF(AS24="○",1)</f>
        <v>3</v>
      </c>
      <c r="AC23" s="122">
        <f>IF(AG24="●",1)+IF(AJ24="●",1)+IF(AM24="●",1)+IF(AP24="●",1)+IF(AS24="●",1)</f>
        <v>1</v>
      </c>
      <c r="AD23" s="123">
        <f>IF(AG24="▲",0.5)+IF(AJ24="▲",0.5)+IF(AM24="▲",0.5)+IF(AP24="▲",0.5)+IF(AS24="▲",0.5)</f>
        <v>0</v>
      </c>
      <c r="AE23" s="113">
        <f>AI23+AL23+AO23+AR23+AU23</f>
        <v>12</v>
      </c>
      <c r="AF23" s="114">
        <f>AG23+AJ23+AM23+AP23+AS23</f>
        <v>28</v>
      </c>
      <c r="AG23" s="80">
        <f>AO19</f>
        <v>12</v>
      </c>
      <c r="AH23" s="54" t="s">
        <v>6</v>
      </c>
      <c r="AI23" s="55">
        <f>AM19</f>
        <v>2</v>
      </c>
      <c r="AJ23" s="60">
        <f>AO21</f>
        <v>1</v>
      </c>
      <c r="AK23" s="54" t="s">
        <v>6</v>
      </c>
      <c r="AL23" s="55">
        <f>AM21</f>
        <v>8</v>
      </c>
      <c r="AM23" s="116"/>
      <c r="AN23" s="117"/>
      <c r="AO23" s="118"/>
      <c r="AP23" s="56">
        <v>11</v>
      </c>
      <c r="AQ23" s="57" t="s">
        <v>6</v>
      </c>
      <c r="AR23" s="58">
        <v>0</v>
      </c>
      <c r="AS23" s="56">
        <v>4</v>
      </c>
      <c r="AT23" s="57" t="s">
        <v>6</v>
      </c>
      <c r="AU23" s="59">
        <v>2</v>
      </c>
    </row>
    <row r="24" spans="1:47" s="3" customFormat="1" ht="18.75" customHeight="1">
      <c r="A24" s="139"/>
      <c r="B24" s="140"/>
      <c r="C24" s="141"/>
      <c r="D24" s="137"/>
      <c r="E24" s="137"/>
      <c r="F24" s="138"/>
      <c r="G24" s="113"/>
      <c r="H24" s="115"/>
      <c r="I24" s="108" t="s">
        <v>39</v>
      </c>
      <c r="J24" s="108"/>
      <c r="K24" s="109"/>
      <c r="L24" s="107" t="s">
        <v>33</v>
      </c>
      <c r="M24" s="108"/>
      <c r="N24" s="109"/>
      <c r="O24" s="119"/>
      <c r="P24" s="120"/>
      <c r="Q24" s="121"/>
      <c r="R24" s="110" t="s">
        <v>35</v>
      </c>
      <c r="S24" s="111"/>
      <c r="T24" s="142"/>
      <c r="U24" s="110" t="s">
        <v>34</v>
      </c>
      <c r="V24" s="111"/>
      <c r="W24" s="112"/>
      <c r="X24" s="53"/>
      <c r="Y24" s="139"/>
      <c r="Z24" s="140"/>
      <c r="AA24" s="141"/>
      <c r="AB24" s="137"/>
      <c r="AC24" s="137"/>
      <c r="AD24" s="138"/>
      <c r="AE24" s="113"/>
      <c r="AF24" s="115"/>
      <c r="AG24" s="108" t="str">
        <f>IF(AM20="○","●",IF(AM20="●","○",IF(AM20="▲","▲","")))</f>
        <v>○</v>
      </c>
      <c r="AH24" s="108"/>
      <c r="AI24" s="109"/>
      <c r="AJ24" s="107" t="s">
        <v>34</v>
      </c>
      <c r="AK24" s="108"/>
      <c r="AL24" s="109"/>
      <c r="AM24" s="119"/>
      <c r="AN24" s="120"/>
      <c r="AO24" s="121"/>
      <c r="AP24" s="110" t="s">
        <v>33</v>
      </c>
      <c r="AQ24" s="111"/>
      <c r="AR24" s="142"/>
      <c r="AS24" s="110" t="s">
        <v>33</v>
      </c>
      <c r="AT24" s="111"/>
      <c r="AU24" s="112"/>
    </row>
    <row r="25" spans="1:47" s="3" customFormat="1" ht="18.75" customHeight="1">
      <c r="A25" s="139" t="s">
        <v>16</v>
      </c>
      <c r="B25" s="133">
        <f>D25*3+F25*2</f>
        <v>5</v>
      </c>
      <c r="C25" s="135">
        <f t="shared" ref="C25" si="3">(D25+E25)+(F25*2)</f>
        <v>4</v>
      </c>
      <c r="D25" s="122">
        <f>IF(I26="○",1)+IF(L26="○",1)+IF(O26="○",1)+IF(R26="○",1)+IF(U26="○",1)</f>
        <v>1</v>
      </c>
      <c r="E25" s="122">
        <f>IF(I26="●",1)+IF(L26="●",1)+IF(O26="●",1)+IF(R26="●",1)+IF(U26="●",1)</f>
        <v>1</v>
      </c>
      <c r="F25" s="123">
        <f>IF(I26="▲",0.5)+IF(L26="▲",0.5)+IF(O26="▲",0.5)+IF(R26="▲",0.5)+IF(U26="▲",0.5)</f>
        <v>1</v>
      </c>
      <c r="G25" s="113">
        <f>K25+N25+Q25+T25+W25</f>
        <v>14</v>
      </c>
      <c r="H25" s="114">
        <f>I25+L25+O25+R25+U25</f>
        <v>14</v>
      </c>
      <c r="I25" s="80">
        <f>T19</f>
        <v>7</v>
      </c>
      <c r="J25" s="54" t="s">
        <v>6</v>
      </c>
      <c r="K25" s="55">
        <f>R19</f>
        <v>0</v>
      </c>
      <c r="L25" s="60">
        <f>T21</f>
        <v>0</v>
      </c>
      <c r="M25" s="54" t="s">
        <v>6</v>
      </c>
      <c r="N25" s="55">
        <f>R21</f>
        <v>7</v>
      </c>
      <c r="O25" s="60">
        <f>T23</f>
        <v>6</v>
      </c>
      <c r="P25" s="54" t="s">
        <v>6</v>
      </c>
      <c r="Q25" s="55">
        <f>R23</f>
        <v>6</v>
      </c>
      <c r="R25" s="116"/>
      <c r="S25" s="117"/>
      <c r="T25" s="118"/>
      <c r="U25" s="56">
        <v>1</v>
      </c>
      <c r="V25" s="57" t="s">
        <v>6</v>
      </c>
      <c r="W25" s="59">
        <v>1</v>
      </c>
      <c r="X25" s="53"/>
      <c r="Y25" s="139" t="s">
        <v>26</v>
      </c>
      <c r="Z25" s="133">
        <f>AB25*3+AD25*2</f>
        <v>0</v>
      </c>
      <c r="AA25" s="135">
        <f>(AB25+AC25)++(AD25*2)</f>
        <v>4</v>
      </c>
      <c r="AB25" s="122">
        <f>IF(AG26="○",1)+IF(AJ26="○",1)+IF(AM26="○",1)+IF(AP26="○",1)+IF(AS26="○",1)</f>
        <v>0</v>
      </c>
      <c r="AC25" s="122">
        <f>IF(AG26="●",1)+IF(AJ26="●",1)+IF(AM26="●",1)+IF(AP26="●",1)+IF(AS26="●",1)</f>
        <v>4</v>
      </c>
      <c r="AD25" s="123">
        <f>IF(AG26="▲",0.5)+IF(AJ26="▲",0.5)+IF(AM26="▲",0.5)+IF(AP26="▲",0.5)+IF(AS26="▲",0.5)</f>
        <v>0</v>
      </c>
      <c r="AE25" s="113">
        <f>AI25+AL25+AO25+AR25+AU25</f>
        <v>58</v>
      </c>
      <c r="AF25" s="114">
        <f>AG25+AJ25+AM25+AP25+AS25</f>
        <v>11</v>
      </c>
      <c r="AG25" s="80">
        <f>AR19</f>
        <v>11</v>
      </c>
      <c r="AH25" s="54" t="s">
        <v>6</v>
      </c>
      <c r="AI25" s="55">
        <f>AP19</f>
        <v>12</v>
      </c>
      <c r="AJ25" s="60">
        <f>AR21</f>
        <v>0</v>
      </c>
      <c r="AK25" s="54" t="s">
        <v>6</v>
      </c>
      <c r="AL25" s="55">
        <f>AP21</f>
        <v>10</v>
      </c>
      <c r="AM25" s="60">
        <f>AR23</f>
        <v>0</v>
      </c>
      <c r="AN25" s="54" t="s">
        <v>6</v>
      </c>
      <c r="AO25" s="55">
        <f>AP23</f>
        <v>11</v>
      </c>
      <c r="AP25" s="116"/>
      <c r="AQ25" s="117"/>
      <c r="AR25" s="118"/>
      <c r="AS25" s="56">
        <v>0</v>
      </c>
      <c r="AT25" s="57" t="s">
        <v>6</v>
      </c>
      <c r="AU25" s="59">
        <v>25</v>
      </c>
    </row>
    <row r="26" spans="1:47" s="3" customFormat="1" ht="18.75" customHeight="1">
      <c r="A26" s="139"/>
      <c r="B26" s="140"/>
      <c r="C26" s="141"/>
      <c r="D26" s="137"/>
      <c r="E26" s="137"/>
      <c r="F26" s="138"/>
      <c r="G26" s="113"/>
      <c r="H26" s="115"/>
      <c r="I26" s="108" t="str">
        <f>IF(R20="○","●",IF(R20="●","○",IF(R20="▲","▲","")))</f>
        <v>○</v>
      </c>
      <c r="J26" s="108"/>
      <c r="K26" s="109"/>
      <c r="L26" s="107" t="s">
        <v>38</v>
      </c>
      <c r="M26" s="108"/>
      <c r="N26" s="109"/>
      <c r="O26" s="107" t="str">
        <f>IF(R24="○","●",IF(R24="●","○",IF(R24="▲","▲","")))</f>
        <v>▲</v>
      </c>
      <c r="P26" s="108"/>
      <c r="Q26" s="109"/>
      <c r="R26" s="119"/>
      <c r="S26" s="120"/>
      <c r="T26" s="121"/>
      <c r="U26" s="110" t="s">
        <v>35</v>
      </c>
      <c r="V26" s="111"/>
      <c r="W26" s="112"/>
      <c r="X26" s="53"/>
      <c r="Y26" s="139"/>
      <c r="Z26" s="140"/>
      <c r="AA26" s="141"/>
      <c r="AB26" s="137"/>
      <c r="AC26" s="137"/>
      <c r="AD26" s="138"/>
      <c r="AE26" s="113"/>
      <c r="AF26" s="115"/>
      <c r="AG26" s="108" t="str">
        <f>IF(AP20="○","●",IF(AP20="●","○",IF(AP20="▲","▲","")))</f>
        <v>●</v>
      </c>
      <c r="AH26" s="108"/>
      <c r="AI26" s="109"/>
      <c r="AJ26" s="107" t="s">
        <v>34</v>
      </c>
      <c r="AK26" s="108"/>
      <c r="AL26" s="109"/>
      <c r="AM26" s="107" t="s">
        <v>34</v>
      </c>
      <c r="AN26" s="108"/>
      <c r="AO26" s="109"/>
      <c r="AP26" s="119"/>
      <c r="AQ26" s="120"/>
      <c r="AR26" s="121"/>
      <c r="AS26" s="110" t="s">
        <v>34</v>
      </c>
      <c r="AT26" s="111"/>
      <c r="AU26" s="112"/>
    </row>
    <row r="27" spans="1:47" s="3" customFormat="1" ht="18.75" customHeight="1">
      <c r="A27" s="131" t="s">
        <v>17</v>
      </c>
      <c r="B27" s="133">
        <f>D27*3+F27*2</f>
        <v>7</v>
      </c>
      <c r="C27" s="135">
        <f>(D27+E27)+(F27*2)</f>
        <v>4</v>
      </c>
      <c r="D27" s="122">
        <f>IF(I28="○",1)+IF(L28="○",1)+IF(O28="○",1)+IF(R28="○",1)+IF(U28="○",1)</f>
        <v>2</v>
      </c>
      <c r="E27" s="122">
        <f>IF(I28="●",1)+IF(L28="●",1)+IF(O28="●",1)+IF(R28="●",1)+IF(U28="●",1)</f>
        <v>1</v>
      </c>
      <c r="F27" s="123">
        <f>IF(I28="▲",0.5)+IF(L28="▲",0.5)+IF(O28="▲",0.5)+IF(R28="▲",0.5)+IF(U28="▲",0.5)</f>
        <v>0.5</v>
      </c>
      <c r="G27" s="113">
        <f>K27+N27+Q27+T27+W27</f>
        <v>9</v>
      </c>
      <c r="H27" s="114">
        <f>I27+L27+O27+R27+U27</f>
        <v>15</v>
      </c>
      <c r="I27" s="80">
        <f>W19</f>
        <v>9</v>
      </c>
      <c r="J27" s="54" t="s">
        <v>6</v>
      </c>
      <c r="K27" s="55">
        <f>U19</f>
        <v>2</v>
      </c>
      <c r="L27" s="60">
        <f>W21</f>
        <v>3</v>
      </c>
      <c r="M27" s="54" t="s">
        <v>6</v>
      </c>
      <c r="N27" s="55">
        <f>U21</f>
        <v>5</v>
      </c>
      <c r="O27" s="60">
        <f>W23</f>
        <v>2</v>
      </c>
      <c r="P27" s="54" t="s">
        <v>6</v>
      </c>
      <c r="Q27" s="55">
        <f>U23</f>
        <v>1</v>
      </c>
      <c r="R27" s="60">
        <f>W25</f>
        <v>1</v>
      </c>
      <c r="S27" s="54" t="s">
        <v>6</v>
      </c>
      <c r="T27" s="55">
        <f>U25</f>
        <v>1</v>
      </c>
      <c r="U27" s="116"/>
      <c r="V27" s="117"/>
      <c r="W27" s="127"/>
      <c r="X27" s="53"/>
      <c r="Y27" s="131" t="s">
        <v>27</v>
      </c>
      <c r="Z27" s="133">
        <f>AB27*3+AD27*2</f>
        <v>6</v>
      </c>
      <c r="AA27" s="135">
        <f>(AB27+AC27)++(AD27*2)</f>
        <v>4</v>
      </c>
      <c r="AB27" s="122">
        <f>IF(AG28="○",1)+IF(AJ28="○",1)+IF(AM28="○",1)+IF(AP28="○",1)+IF(AS28="○",1)</f>
        <v>2</v>
      </c>
      <c r="AC27" s="122">
        <f>IF(AG28="●",1)+IF(AJ28="●",1)+IF(AM28="●",1)+IF(AP28="●",1)+IF(AS28="●",1)</f>
        <v>2</v>
      </c>
      <c r="AD27" s="123">
        <f>IF(AG28="▲",0.5)+IF(AJ28="▲",0.5)+IF(AM28="▲",0.5)+IF(AP28="▲",0.5)+IF(AS28="▲",0.5)</f>
        <v>0</v>
      </c>
      <c r="AE27" s="113">
        <f>AI27+AL27+AO27+AR27+AU27</f>
        <v>13</v>
      </c>
      <c r="AF27" s="114">
        <f>AG27+AJ27+AM27+AP27+AS27</f>
        <v>40</v>
      </c>
      <c r="AG27" s="80">
        <f>AU19</f>
        <v>11</v>
      </c>
      <c r="AH27" s="54" t="s">
        <v>6</v>
      </c>
      <c r="AI27" s="55">
        <f>AS19</f>
        <v>1</v>
      </c>
      <c r="AJ27" s="60">
        <f>AU21</f>
        <v>2</v>
      </c>
      <c r="AK27" s="54" t="s">
        <v>6</v>
      </c>
      <c r="AL27" s="55">
        <f>AS21</f>
        <v>8</v>
      </c>
      <c r="AM27" s="60">
        <f>AU23</f>
        <v>2</v>
      </c>
      <c r="AN27" s="54" t="s">
        <v>6</v>
      </c>
      <c r="AO27" s="55">
        <f>AS23</f>
        <v>4</v>
      </c>
      <c r="AP27" s="60">
        <f>AU25</f>
        <v>25</v>
      </c>
      <c r="AQ27" s="54" t="s">
        <v>6</v>
      </c>
      <c r="AR27" s="55">
        <f>AS25</f>
        <v>0</v>
      </c>
      <c r="AS27" s="116"/>
      <c r="AT27" s="117"/>
      <c r="AU27" s="127"/>
    </row>
    <row r="28" spans="1:47" s="3" customFormat="1" ht="18.75" customHeight="1" thickBot="1">
      <c r="A28" s="132"/>
      <c r="B28" s="134"/>
      <c r="C28" s="136"/>
      <c r="D28" s="106"/>
      <c r="E28" s="106"/>
      <c r="F28" s="124"/>
      <c r="G28" s="125"/>
      <c r="H28" s="126"/>
      <c r="I28" s="100" t="str">
        <f>IF(U20="○","●",IF(U20="●","○",IF(U20="▲","▲","")))</f>
        <v>○</v>
      </c>
      <c r="J28" s="101"/>
      <c r="K28" s="102"/>
      <c r="L28" s="103" t="s">
        <v>34</v>
      </c>
      <c r="M28" s="101"/>
      <c r="N28" s="102"/>
      <c r="O28" s="104" t="str">
        <f>IF(U24="○","●",IF(U24="●","○",IF(U24="▲","▲","")))</f>
        <v>○</v>
      </c>
      <c r="P28" s="101"/>
      <c r="Q28" s="102"/>
      <c r="R28" s="103" t="str">
        <f>IF(U26="○","●",IF(U26="●","○",IF(U26="▲","▲","")))</f>
        <v>▲</v>
      </c>
      <c r="S28" s="101"/>
      <c r="T28" s="102"/>
      <c r="U28" s="128"/>
      <c r="V28" s="129"/>
      <c r="W28" s="130"/>
      <c r="X28" s="53"/>
      <c r="Y28" s="132"/>
      <c r="Z28" s="134"/>
      <c r="AA28" s="136"/>
      <c r="AB28" s="106"/>
      <c r="AC28" s="106"/>
      <c r="AD28" s="124"/>
      <c r="AE28" s="125"/>
      <c r="AF28" s="126"/>
      <c r="AG28" s="100" t="str">
        <f>IF(AS20="○","●",IF(AS20="●","○",IF(AS20="▲","▲","")))</f>
        <v>○</v>
      </c>
      <c r="AH28" s="101"/>
      <c r="AI28" s="102"/>
      <c r="AJ28" s="103" t="s">
        <v>34</v>
      </c>
      <c r="AK28" s="101"/>
      <c r="AL28" s="102"/>
      <c r="AM28" s="104" t="str">
        <f>IF(AS24="○","●",IF(AS24="●","○",IF(AS24="▲","▲","")))</f>
        <v>●</v>
      </c>
      <c r="AN28" s="101"/>
      <c r="AO28" s="102"/>
      <c r="AP28" s="103" t="str">
        <f>IF(AS26="○","●",IF(AS26="●","○",IF(AS26="▲","▲","")))</f>
        <v>○</v>
      </c>
      <c r="AQ28" s="101"/>
      <c r="AR28" s="102"/>
      <c r="AS28" s="128"/>
      <c r="AT28" s="129"/>
      <c r="AU28" s="130"/>
    </row>
    <row r="29" spans="1:47" s="11" customFormat="1" ht="6" customHeight="1">
      <c r="A29" s="61"/>
      <c r="B29" s="62"/>
      <c r="C29" s="63"/>
      <c r="D29" s="64"/>
      <c r="E29" s="64"/>
      <c r="F29" s="78"/>
      <c r="G29" s="65"/>
      <c r="H29" s="65"/>
      <c r="I29" s="39"/>
      <c r="J29" s="40"/>
      <c r="K29" s="14"/>
      <c r="L29" s="41"/>
      <c r="M29" s="40"/>
      <c r="N29" s="40"/>
      <c r="O29" s="42"/>
      <c r="P29" s="14"/>
      <c r="Q29" s="14"/>
      <c r="R29" s="42"/>
      <c r="S29" s="14"/>
      <c r="T29" s="14"/>
      <c r="U29" s="42"/>
      <c r="V29" s="14"/>
      <c r="W29" s="14"/>
      <c r="X29" s="66"/>
      <c r="Y29" s="61"/>
      <c r="Z29" s="62"/>
      <c r="AA29" s="63"/>
      <c r="AB29" s="64"/>
      <c r="AC29" s="64"/>
      <c r="AD29" s="78"/>
      <c r="AE29" s="65"/>
      <c r="AF29" s="65"/>
      <c r="AG29" s="43"/>
      <c r="AH29" s="14"/>
      <c r="AI29" s="14"/>
      <c r="AJ29" s="42"/>
      <c r="AK29" s="14"/>
      <c r="AL29" s="14"/>
      <c r="AM29" s="42"/>
      <c r="AN29" s="14"/>
      <c r="AO29" s="14"/>
      <c r="AP29" s="42"/>
      <c r="AQ29" s="14"/>
      <c r="AR29" s="14"/>
      <c r="AS29" s="42"/>
      <c r="AT29" s="14"/>
      <c r="AU29" s="14"/>
    </row>
    <row r="30" spans="1:47" ht="17.25">
      <c r="A30" s="67" t="s">
        <v>10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53"/>
      <c r="Y30" s="67" t="s">
        <v>11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</row>
    <row r="31" spans="1:47" ht="18" thickBot="1">
      <c r="A31" s="6" t="s">
        <v>0</v>
      </c>
      <c r="B31" s="68"/>
      <c r="C31" s="6"/>
      <c r="D31" s="69"/>
      <c r="E31" s="6"/>
      <c r="F31" s="70"/>
      <c r="G31" s="6"/>
      <c r="H31" s="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69"/>
      <c r="Y31" s="6" t="s">
        <v>0</v>
      </c>
      <c r="Z31" s="68"/>
      <c r="AA31" s="6"/>
      <c r="AB31" s="69"/>
      <c r="AC31" s="6"/>
      <c r="AD31" s="70"/>
      <c r="AE31" s="6"/>
      <c r="AF31" s="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s="7" customFormat="1" ht="33.75" customHeight="1" thickBot="1">
      <c r="A32" s="79" t="s">
        <v>10</v>
      </c>
      <c r="B32" s="81" t="s">
        <v>36</v>
      </c>
      <c r="C32" s="76" t="s">
        <v>7</v>
      </c>
      <c r="D32" s="77" t="s">
        <v>1</v>
      </c>
      <c r="E32" s="77" t="s">
        <v>2</v>
      </c>
      <c r="F32" s="75" t="s">
        <v>3</v>
      </c>
      <c r="G32" s="82" t="s">
        <v>4</v>
      </c>
      <c r="H32" s="83" t="s">
        <v>5</v>
      </c>
      <c r="I32" s="155" t="str">
        <f>A33</f>
        <v>会下山</v>
      </c>
      <c r="J32" s="156"/>
      <c r="K32" s="156"/>
      <c r="L32" s="152" t="str">
        <f>A35</f>
        <v>板宿</v>
      </c>
      <c r="M32" s="152"/>
      <c r="N32" s="152"/>
      <c r="O32" s="152" t="str">
        <f>A37</f>
        <v>高倉台</v>
      </c>
      <c r="P32" s="152"/>
      <c r="Q32" s="152"/>
      <c r="R32" s="152" t="str">
        <f>A39</f>
        <v>西落合</v>
      </c>
      <c r="S32" s="152"/>
      <c r="T32" s="152"/>
      <c r="U32" s="152" t="str">
        <f>A41</f>
        <v>神の谷</v>
      </c>
      <c r="V32" s="152"/>
      <c r="W32" s="153"/>
      <c r="X32" s="52"/>
      <c r="Y32" s="79" t="s">
        <v>11</v>
      </c>
      <c r="Z32" s="81" t="s">
        <v>36</v>
      </c>
      <c r="AA32" s="76" t="s">
        <v>7</v>
      </c>
      <c r="AB32" s="77" t="s">
        <v>1</v>
      </c>
      <c r="AC32" s="77" t="s">
        <v>2</v>
      </c>
      <c r="AD32" s="75" t="s">
        <v>3</v>
      </c>
      <c r="AE32" s="82" t="s">
        <v>4</v>
      </c>
      <c r="AF32" s="83" t="s">
        <v>5</v>
      </c>
      <c r="AG32" s="155" t="str">
        <f>Y33</f>
        <v>神戸インディアンス</v>
      </c>
      <c r="AH32" s="156"/>
      <c r="AI32" s="156"/>
      <c r="AJ32" s="152" t="str">
        <f>Y35</f>
        <v>南落合</v>
      </c>
      <c r="AK32" s="152"/>
      <c r="AL32" s="152"/>
      <c r="AM32" s="152" t="str">
        <f>Y37</f>
        <v>和田岬</v>
      </c>
      <c r="AN32" s="152"/>
      <c r="AO32" s="152"/>
      <c r="AP32" s="152" t="str">
        <f>Y39</f>
        <v>真陽</v>
      </c>
      <c r="AQ32" s="152"/>
      <c r="AR32" s="152"/>
      <c r="AS32" s="152" t="str">
        <f>Y41</f>
        <v>東須磨</v>
      </c>
      <c r="AT32" s="152"/>
      <c r="AU32" s="153"/>
    </row>
    <row r="33" spans="1:47" s="3" customFormat="1" ht="18.75" customHeight="1">
      <c r="A33" s="154" t="s">
        <v>18</v>
      </c>
      <c r="B33" s="149">
        <f>D33*3+F33*2</f>
        <v>12</v>
      </c>
      <c r="C33" s="150">
        <f>(D33+E33)+(F33*2)</f>
        <v>4</v>
      </c>
      <c r="D33" s="105">
        <f>IF(I34="○",1)+IF(L34="○",1)+IF(O34="○",1)+IF(R34="○",1)+IF(U34="○",1)</f>
        <v>4</v>
      </c>
      <c r="E33" s="105">
        <f>IF(I34="●",1)+IF(L34="●",1)+IF(O34="●",1)+IF(R34="●",1)+IF(U34="●",1)</f>
        <v>0</v>
      </c>
      <c r="F33" s="151">
        <f>IF(I34="▲",0.5)+IF(L34="▲",0.5)+IF(O34="▲",0.5)+IF(R34="▲",0.5)+IF(U34="▲",0.5)</f>
        <v>0</v>
      </c>
      <c r="G33" s="144">
        <f>K33+N33+Q33+T33+W33</f>
        <v>8</v>
      </c>
      <c r="H33" s="145">
        <f>I33+L33+O33+R33+U33</f>
        <v>23</v>
      </c>
      <c r="I33" s="146"/>
      <c r="J33" s="146"/>
      <c r="K33" s="147"/>
      <c r="L33" s="71">
        <v>11</v>
      </c>
      <c r="M33" s="72" t="s">
        <v>6</v>
      </c>
      <c r="N33" s="73">
        <v>1</v>
      </c>
      <c r="O33" s="71">
        <v>5</v>
      </c>
      <c r="P33" s="72" t="s">
        <v>6</v>
      </c>
      <c r="Q33" s="73">
        <v>4</v>
      </c>
      <c r="R33" s="71">
        <v>4</v>
      </c>
      <c r="S33" s="72" t="s">
        <v>6</v>
      </c>
      <c r="T33" s="73">
        <v>2</v>
      </c>
      <c r="U33" s="71">
        <v>3</v>
      </c>
      <c r="V33" s="72" t="s">
        <v>6</v>
      </c>
      <c r="W33" s="74">
        <v>1</v>
      </c>
      <c r="X33" s="53"/>
      <c r="Y33" s="148" t="s">
        <v>28</v>
      </c>
      <c r="Z33" s="149">
        <f>AB33*3+AD33*2</f>
        <v>6</v>
      </c>
      <c r="AA33" s="150">
        <f>(AB33+AC33)+(AD33*2)</f>
        <v>4</v>
      </c>
      <c r="AB33" s="105">
        <f>IF(AG34="○",1)+IF(AJ34="○",1)+IF(AM34="○",1)+IF(AP34="○",1)+IF(AS34="○",1)</f>
        <v>2</v>
      </c>
      <c r="AC33" s="105">
        <f>IF(AG34="●",1)+IF(AJ34="●",1)+IF(AM34="●",1)+IF(AP34="●",1)+IF(AS34="●",1)</f>
        <v>2</v>
      </c>
      <c r="AD33" s="151">
        <f>IF(AG34="▲",0.5)+IF(AJ34="▲",0.5)+IF(AM34="▲",0.5)+IF(AP34="▲",0.5)+IF(AS34="▲",0.5)</f>
        <v>0</v>
      </c>
      <c r="AE33" s="144">
        <f>AI33+AL33+AO33+AR33+AU33</f>
        <v>22</v>
      </c>
      <c r="AF33" s="145">
        <f>AG33+AJ33+AM33+AP33+AS33</f>
        <v>15</v>
      </c>
      <c r="AG33" s="146"/>
      <c r="AH33" s="146"/>
      <c r="AI33" s="147"/>
      <c r="AJ33" s="71">
        <v>0</v>
      </c>
      <c r="AK33" s="72" t="s">
        <v>6</v>
      </c>
      <c r="AL33" s="73">
        <v>7</v>
      </c>
      <c r="AM33" s="71">
        <v>7</v>
      </c>
      <c r="AN33" s="72" t="s">
        <v>6</v>
      </c>
      <c r="AO33" s="73">
        <v>2</v>
      </c>
      <c r="AP33" s="71">
        <v>5</v>
      </c>
      <c r="AQ33" s="72" t="s">
        <v>6</v>
      </c>
      <c r="AR33" s="73">
        <v>11</v>
      </c>
      <c r="AS33" s="71">
        <v>3</v>
      </c>
      <c r="AT33" s="72" t="s">
        <v>6</v>
      </c>
      <c r="AU33" s="74">
        <v>2</v>
      </c>
    </row>
    <row r="34" spans="1:47" s="3" customFormat="1" ht="18.75" customHeight="1">
      <c r="A34" s="143"/>
      <c r="B34" s="140"/>
      <c r="C34" s="141"/>
      <c r="D34" s="137"/>
      <c r="E34" s="137"/>
      <c r="F34" s="138"/>
      <c r="G34" s="113"/>
      <c r="H34" s="115"/>
      <c r="I34" s="120"/>
      <c r="J34" s="120"/>
      <c r="K34" s="121"/>
      <c r="L34" s="110" t="s">
        <v>33</v>
      </c>
      <c r="M34" s="111"/>
      <c r="N34" s="142"/>
      <c r="O34" s="110" t="s">
        <v>33</v>
      </c>
      <c r="P34" s="111"/>
      <c r="Q34" s="142"/>
      <c r="R34" s="110" t="s">
        <v>40</v>
      </c>
      <c r="S34" s="111"/>
      <c r="T34" s="142"/>
      <c r="U34" s="110" t="s">
        <v>33</v>
      </c>
      <c r="V34" s="111"/>
      <c r="W34" s="112"/>
      <c r="X34" s="53"/>
      <c r="Y34" s="139"/>
      <c r="Z34" s="140"/>
      <c r="AA34" s="141"/>
      <c r="AB34" s="137"/>
      <c r="AC34" s="137"/>
      <c r="AD34" s="138"/>
      <c r="AE34" s="113"/>
      <c r="AF34" s="115"/>
      <c r="AG34" s="120"/>
      <c r="AH34" s="120"/>
      <c r="AI34" s="121"/>
      <c r="AJ34" s="110" t="s">
        <v>42</v>
      </c>
      <c r="AK34" s="111"/>
      <c r="AL34" s="142"/>
      <c r="AM34" s="110" t="s">
        <v>33</v>
      </c>
      <c r="AN34" s="111"/>
      <c r="AO34" s="142"/>
      <c r="AP34" s="110" t="s">
        <v>34</v>
      </c>
      <c r="AQ34" s="111"/>
      <c r="AR34" s="142"/>
      <c r="AS34" s="110" t="s">
        <v>33</v>
      </c>
      <c r="AT34" s="111"/>
      <c r="AU34" s="112"/>
    </row>
    <row r="35" spans="1:47" s="3" customFormat="1" ht="18.75" customHeight="1">
      <c r="A35" s="139" t="s">
        <v>19</v>
      </c>
      <c r="B35" s="133">
        <f>D35*3+F35*2</f>
        <v>4</v>
      </c>
      <c r="C35" s="135">
        <f>(D35+E35)+(F35*2)</f>
        <v>4</v>
      </c>
      <c r="D35" s="122">
        <f>IF(I36="○",1)+IF(L36="○",1)+IF(O36="○",1)+IF(R36="○",1)+IF(U36="○",1)</f>
        <v>1</v>
      </c>
      <c r="E35" s="122">
        <f>IF(I36="●",1)+IF(L36="●",1)+IF(O36="●",1)+IF(R36="●",1)+IF(U36="●",1)</f>
        <v>2</v>
      </c>
      <c r="F35" s="123">
        <f>IF(I36="▲",0.5)+IF(L36="▲",0.5)+IF(O36="▲",0.5)+IF(R36="▲",0.5)+IF(U36="▲",0.5)</f>
        <v>0.5</v>
      </c>
      <c r="G35" s="113">
        <f>K35+N35+Q35+T35+W35</f>
        <v>19</v>
      </c>
      <c r="H35" s="114">
        <f>I35+L35+O35+R35+U35</f>
        <v>6</v>
      </c>
      <c r="I35" s="80">
        <f>N33</f>
        <v>1</v>
      </c>
      <c r="J35" s="54" t="s">
        <v>6</v>
      </c>
      <c r="K35" s="55">
        <f>L33</f>
        <v>11</v>
      </c>
      <c r="L35" s="116"/>
      <c r="M35" s="117"/>
      <c r="N35" s="118"/>
      <c r="O35" s="56">
        <v>1</v>
      </c>
      <c r="P35" s="57" t="s">
        <v>6</v>
      </c>
      <c r="Q35" s="58">
        <v>1</v>
      </c>
      <c r="R35" s="56">
        <v>1</v>
      </c>
      <c r="S35" s="57" t="s">
        <v>6</v>
      </c>
      <c r="T35" s="58">
        <v>5</v>
      </c>
      <c r="U35" s="56">
        <v>3</v>
      </c>
      <c r="V35" s="57" t="s">
        <v>6</v>
      </c>
      <c r="W35" s="59">
        <v>2</v>
      </c>
      <c r="X35" s="53"/>
      <c r="Y35" s="143" t="s">
        <v>29</v>
      </c>
      <c r="Z35" s="133">
        <f>AB35*3+AD35*2</f>
        <v>9</v>
      </c>
      <c r="AA35" s="135">
        <f>(AB35+AC35)+(AD35*2)</f>
        <v>4</v>
      </c>
      <c r="AB35" s="122">
        <f>IF(AG36="○",1)+IF(AJ36="○",1)+IF(AM36="○",1)+IF(AP36="○",1)+IF(AS36="○",1)</f>
        <v>3</v>
      </c>
      <c r="AC35" s="122">
        <f>IF(AG36="●",1)+IF(AJ36="●",1)+IF(AM36="●",1)+IF(AP36="●",1)+IF(AS36="●",1)</f>
        <v>1</v>
      </c>
      <c r="AD35" s="123">
        <f>IF(AG36="▲",0.5)+IF(AJ36="▲",0.5)+IF(AM36="▲",0.5)+IF(AP36="▲",0.5)+IF(AS36="▲",0.5)</f>
        <v>0</v>
      </c>
      <c r="AE35" s="113">
        <f>AI35+AL35+AO35+AR35+AU35</f>
        <v>3</v>
      </c>
      <c r="AF35" s="114">
        <f>AG35+AJ35+AM35+AP35+AS35</f>
        <v>28</v>
      </c>
      <c r="AG35" s="80">
        <f>AL33</f>
        <v>7</v>
      </c>
      <c r="AH35" s="54" t="s">
        <v>6</v>
      </c>
      <c r="AI35" s="55">
        <f>AJ33</f>
        <v>0</v>
      </c>
      <c r="AJ35" s="116"/>
      <c r="AK35" s="117"/>
      <c r="AL35" s="118"/>
      <c r="AM35" s="56">
        <v>10</v>
      </c>
      <c r="AN35" s="57" t="s">
        <v>6</v>
      </c>
      <c r="AO35" s="58">
        <v>0</v>
      </c>
      <c r="AP35" s="56">
        <v>11</v>
      </c>
      <c r="AQ35" s="57" t="s">
        <v>6</v>
      </c>
      <c r="AR35" s="58">
        <v>0</v>
      </c>
      <c r="AS35" s="56">
        <v>0</v>
      </c>
      <c r="AT35" s="57" t="s">
        <v>6</v>
      </c>
      <c r="AU35" s="59">
        <v>3</v>
      </c>
    </row>
    <row r="36" spans="1:47" s="3" customFormat="1" ht="18.75" customHeight="1">
      <c r="A36" s="139"/>
      <c r="B36" s="140"/>
      <c r="C36" s="141"/>
      <c r="D36" s="137"/>
      <c r="E36" s="137"/>
      <c r="F36" s="138"/>
      <c r="G36" s="113"/>
      <c r="H36" s="115"/>
      <c r="I36" s="108" t="str">
        <f>IF(L34="○","●",IF(L34="●","○",IF(L34="▲","▲","")))</f>
        <v>●</v>
      </c>
      <c r="J36" s="108"/>
      <c r="K36" s="109"/>
      <c r="L36" s="119"/>
      <c r="M36" s="120"/>
      <c r="N36" s="121"/>
      <c r="O36" s="110" t="s">
        <v>35</v>
      </c>
      <c r="P36" s="111"/>
      <c r="Q36" s="142"/>
      <c r="R36" s="110" t="s">
        <v>34</v>
      </c>
      <c r="S36" s="111"/>
      <c r="T36" s="142"/>
      <c r="U36" s="110" t="s">
        <v>33</v>
      </c>
      <c r="V36" s="111"/>
      <c r="W36" s="112"/>
      <c r="X36" s="53"/>
      <c r="Y36" s="143"/>
      <c r="Z36" s="140"/>
      <c r="AA36" s="141"/>
      <c r="AB36" s="137"/>
      <c r="AC36" s="137"/>
      <c r="AD36" s="138"/>
      <c r="AE36" s="113"/>
      <c r="AF36" s="115"/>
      <c r="AG36" s="108" t="str">
        <f>IF(AJ34="○","●",IF(AJ34="●","○",IF(AJ34="▲","▲","")))</f>
        <v>○</v>
      </c>
      <c r="AH36" s="108"/>
      <c r="AI36" s="109"/>
      <c r="AJ36" s="119"/>
      <c r="AK36" s="120"/>
      <c r="AL36" s="121"/>
      <c r="AM36" s="110" t="s">
        <v>33</v>
      </c>
      <c r="AN36" s="111"/>
      <c r="AO36" s="142"/>
      <c r="AP36" s="110" t="s">
        <v>33</v>
      </c>
      <c r="AQ36" s="111"/>
      <c r="AR36" s="142"/>
      <c r="AS36" s="110" t="s">
        <v>34</v>
      </c>
      <c r="AT36" s="111"/>
      <c r="AU36" s="112"/>
    </row>
    <row r="37" spans="1:47" s="3" customFormat="1" ht="18.75" customHeight="1">
      <c r="A37" s="139" t="s">
        <v>20</v>
      </c>
      <c r="B37" s="133">
        <f>D37*3+F37*2</f>
        <v>4</v>
      </c>
      <c r="C37" s="135">
        <f t="shared" ref="C37" si="4">(D37+E37)+(F37*2)</f>
        <v>4</v>
      </c>
      <c r="D37" s="122">
        <f>IF(I38="○",1)+IF(L38="○",1)+IF(O38="○",1)+IF(R38="○",1)+IF(U38="○",1)</f>
        <v>1</v>
      </c>
      <c r="E37" s="122">
        <f>IF(I38="●",1)+IF(L38="●",1)+IF(O38="●",1)+IF(R38="●",1)+IF(U38="●",1)</f>
        <v>2</v>
      </c>
      <c r="F37" s="123">
        <f>IF(I38="▲",0.5)+IF(L38="▲",0.5)+IF(O38="▲",0.5)+IF(R38="▲",0.5)+IF(U38="▲",0.5)</f>
        <v>0.5</v>
      </c>
      <c r="G37" s="113">
        <f>K37+N37+Q37+T37+W37</f>
        <v>18</v>
      </c>
      <c r="H37" s="114">
        <f>I37+L37+O37+R37+U37</f>
        <v>15</v>
      </c>
      <c r="I37" s="80">
        <f>Q33</f>
        <v>4</v>
      </c>
      <c r="J37" s="54" t="s">
        <v>6</v>
      </c>
      <c r="K37" s="55">
        <f>O33</f>
        <v>5</v>
      </c>
      <c r="L37" s="60">
        <f>Q35</f>
        <v>1</v>
      </c>
      <c r="M37" s="54" t="s">
        <v>6</v>
      </c>
      <c r="N37" s="55">
        <f>O35</f>
        <v>1</v>
      </c>
      <c r="O37" s="116"/>
      <c r="P37" s="117"/>
      <c r="Q37" s="118"/>
      <c r="R37" s="56">
        <v>1</v>
      </c>
      <c r="S37" s="57" t="s">
        <v>6</v>
      </c>
      <c r="T37" s="58">
        <v>5</v>
      </c>
      <c r="U37" s="56">
        <v>9</v>
      </c>
      <c r="V37" s="57" t="s">
        <v>6</v>
      </c>
      <c r="W37" s="59">
        <v>7</v>
      </c>
      <c r="X37" s="53"/>
      <c r="Y37" s="139" t="s">
        <v>30</v>
      </c>
      <c r="Z37" s="133">
        <f>AB37*3+AD37*2</f>
        <v>1</v>
      </c>
      <c r="AA37" s="135">
        <f>(AB37+AC37)+(AD37*2)</f>
        <v>4</v>
      </c>
      <c r="AB37" s="122">
        <f>IF(AG38="○",1)+IF(AJ38="○",1)+IF(AM38="○",1)+IF(AP38="○",1)+IF(AS38="○",1)</f>
        <v>0</v>
      </c>
      <c r="AC37" s="122">
        <f>IF(AG38="●",1)+IF(AJ38="●",1)+IF(AM38="●",1)+IF(AP38="●",1)+IF(AS38="●",1)</f>
        <v>3</v>
      </c>
      <c r="AD37" s="123">
        <f>IF(AG38="▲",0.5)+IF(AJ38="▲",0.5)+IF(AM38="▲",0.5)+IF(AP38="▲",0.5)+IF(AS38="▲",0.5)</f>
        <v>0.5</v>
      </c>
      <c r="AE37" s="113">
        <f>AI37+AL37+AO37+AR37+AU37</f>
        <v>26</v>
      </c>
      <c r="AF37" s="114">
        <f>AG37+AJ37+AM37+AP37+AS37</f>
        <v>9</v>
      </c>
      <c r="AG37" s="80">
        <f>AO33</f>
        <v>2</v>
      </c>
      <c r="AH37" s="54" t="s">
        <v>6</v>
      </c>
      <c r="AI37" s="55">
        <f>AM33</f>
        <v>7</v>
      </c>
      <c r="AJ37" s="60">
        <f>AO35</f>
        <v>0</v>
      </c>
      <c r="AK37" s="54" t="s">
        <v>6</v>
      </c>
      <c r="AL37" s="55">
        <f>AM35</f>
        <v>10</v>
      </c>
      <c r="AM37" s="116"/>
      <c r="AN37" s="117"/>
      <c r="AO37" s="118"/>
      <c r="AP37" s="56">
        <v>3</v>
      </c>
      <c r="AQ37" s="57" t="s">
        <v>6</v>
      </c>
      <c r="AR37" s="58">
        <v>3</v>
      </c>
      <c r="AS37" s="56">
        <v>4</v>
      </c>
      <c r="AT37" s="57" t="s">
        <v>6</v>
      </c>
      <c r="AU37" s="59">
        <v>6</v>
      </c>
    </row>
    <row r="38" spans="1:47" s="3" customFormat="1" ht="18.75" customHeight="1">
      <c r="A38" s="139"/>
      <c r="B38" s="140"/>
      <c r="C38" s="141"/>
      <c r="D38" s="137"/>
      <c r="E38" s="137"/>
      <c r="F38" s="138"/>
      <c r="G38" s="113"/>
      <c r="H38" s="115"/>
      <c r="I38" s="108" t="s">
        <v>34</v>
      </c>
      <c r="J38" s="108"/>
      <c r="K38" s="109"/>
      <c r="L38" s="107" t="str">
        <f>IF(O36="○","●",IF(O36="●","○",IF(O36="▲","▲","")))</f>
        <v>▲</v>
      </c>
      <c r="M38" s="108"/>
      <c r="N38" s="109"/>
      <c r="O38" s="119"/>
      <c r="P38" s="120"/>
      <c r="Q38" s="121"/>
      <c r="R38" s="110" t="s">
        <v>34</v>
      </c>
      <c r="S38" s="111"/>
      <c r="T38" s="142"/>
      <c r="U38" s="110" t="s">
        <v>33</v>
      </c>
      <c r="V38" s="111"/>
      <c r="W38" s="112"/>
      <c r="X38" s="53"/>
      <c r="Y38" s="139"/>
      <c r="Z38" s="140"/>
      <c r="AA38" s="141"/>
      <c r="AB38" s="137"/>
      <c r="AC38" s="137"/>
      <c r="AD38" s="138"/>
      <c r="AE38" s="113"/>
      <c r="AF38" s="115"/>
      <c r="AG38" s="108" t="s">
        <v>34</v>
      </c>
      <c r="AH38" s="108"/>
      <c r="AI38" s="109"/>
      <c r="AJ38" s="107" t="s">
        <v>34</v>
      </c>
      <c r="AK38" s="108"/>
      <c r="AL38" s="109"/>
      <c r="AM38" s="119"/>
      <c r="AN38" s="120"/>
      <c r="AO38" s="121"/>
      <c r="AP38" s="110" t="s">
        <v>35</v>
      </c>
      <c r="AQ38" s="111"/>
      <c r="AR38" s="142"/>
      <c r="AS38" s="110" t="s">
        <v>34</v>
      </c>
      <c r="AT38" s="111"/>
      <c r="AU38" s="112"/>
    </row>
    <row r="39" spans="1:47" s="3" customFormat="1" ht="18.75" customHeight="1">
      <c r="A39" s="139" t="s">
        <v>21</v>
      </c>
      <c r="B39" s="133">
        <f>D39*3+F39*2</f>
        <v>9</v>
      </c>
      <c r="C39" s="135">
        <f t="shared" ref="C39" si="5">(D39+E39)+(F39*2)</f>
        <v>4</v>
      </c>
      <c r="D39" s="122">
        <f>IF(I40="○",1)+IF(L40="○",1)+IF(O40="○",1)+IF(R40="○",1)+IF(U40="○",1)</f>
        <v>3</v>
      </c>
      <c r="E39" s="122">
        <f>IF(I40="●",1)+IF(L40="●",1)+IF(O40="●",1)+IF(R40="●",1)+IF(U40="●",1)</f>
        <v>1</v>
      </c>
      <c r="F39" s="123">
        <f>IF(I40="▲",0.5)+IF(L40="▲",0.5)+IF(O40="▲",0.5)+IF(R40="▲",0.5)+IF(U40="▲",0.5)</f>
        <v>0</v>
      </c>
      <c r="G39" s="113">
        <f>K39+N39+Q39+T39+W39</f>
        <v>7</v>
      </c>
      <c r="H39" s="114">
        <f>I39+L39+O39+R39+U39</f>
        <v>24</v>
      </c>
      <c r="I39" s="80">
        <f>T33</f>
        <v>2</v>
      </c>
      <c r="J39" s="54" t="s">
        <v>6</v>
      </c>
      <c r="K39" s="55">
        <f>R33</f>
        <v>4</v>
      </c>
      <c r="L39" s="60">
        <f>T35</f>
        <v>5</v>
      </c>
      <c r="M39" s="54" t="s">
        <v>6</v>
      </c>
      <c r="N39" s="55">
        <f>R35</f>
        <v>1</v>
      </c>
      <c r="O39" s="60">
        <f>T37</f>
        <v>5</v>
      </c>
      <c r="P39" s="54" t="s">
        <v>6</v>
      </c>
      <c r="Q39" s="55">
        <f>R37</f>
        <v>1</v>
      </c>
      <c r="R39" s="116"/>
      <c r="S39" s="117"/>
      <c r="T39" s="118"/>
      <c r="U39" s="56">
        <v>12</v>
      </c>
      <c r="V39" s="57" t="s">
        <v>6</v>
      </c>
      <c r="W39" s="59">
        <v>1</v>
      </c>
      <c r="X39" s="53"/>
      <c r="Y39" s="139" t="s">
        <v>31</v>
      </c>
      <c r="Z39" s="133">
        <f>AB39*3+AD39*2</f>
        <v>4</v>
      </c>
      <c r="AA39" s="135">
        <f>(AB39+AC39)+(AD39*2)</f>
        <v>4</v>
      </c>
      <c r="AB39" s="122">
        <f>IF(AG40="○",1)+IF(AJ40="○",1)+IF(AM40="○",1)+IF(AP40="○",1)+IF(AS40="○",1)</f>
        <v>1</v>
      </c>
      <c r="AC39" s="122">
        <f>IF(AG40="●",1)+IF(AJ40="●",1)+IF(AM40="●",1)+IF(AP40="●",1)+IF(AS40="●",1)</f>
        <v>2</v>
      </c>
      <c r="AD39" s="123">
        <f>IF(AG40="▲",0.5)+IF(AJ40="▲",0.5)+IF(AM40="▲",0.5)+IF(AP40="▲",0.5)+IF(AS40="▲",0.5)</f>
        <v>0.5</v>
      </c>
      <c r="AE39" s="113">
        <f>AI39+AL39+AO39+AR39+AU39</f>
        <v>25</v>
      </c>
      <c r="AF39" s="114">
        <f>AG39+AJ39+AM39+AP39+AS39</f>
        <v>18</v>
      </c>
      <c r="AG39" s="80">
        <f>AR33</f>
        <v>11</v>
      </c>
      <c r="AH39" s="54" t="s">
        <v>6</v>
      </c>
      <c r="AI39" s="55">
        <f>AP33</f>
        <v>5</v>
      </c>
      <c r="AJ39" s="60">
        <f>AR35</f>
        <v>0</v>
      </c>
      <c r="AK39" s="54" t="s">
        <v>6</v>
      </c>
      <c r="AL39" s="55">
        <f>AP35</f>
        <v>11</v>
      </c>
      <c r="AM39" s="60">
        <f>AR37</f>
        <v>3</v>
      </c>
      <c r="AN39" s="54" t="s">
        <v>6</v>
      </c>
      <c r="AO39" s="55">
        <f>AP37</f>
        <v>3</v>
      </c>
      <c r="AP39" s="116"/>
      <c r="AQ39" s="117"/>
      <c r="AR39" s="118"/>
      <c r="AS39" s="56">
        <v>4</v>
      </c>
      <c r="AT39" s="57" t="s">
        <v>6</v>
      </c>
      <c r="AU39" s="59">
        <v>6</v>
      </c>
    </row>
    <row r="40" spans="1:47" s="3" customFormat="1" ht="18.75" customHeight="1">
      <c r="A40" s="139"/>
      <c r="B40" s="140"/>
      <c r="C40" s="141"/>
      <c r="D40" s="137"/>
      <c r="E40" s="137"/>
      <c r="F40" s="138"/>
      <c r="G40" s="113"/>
      <c r="H40" s="115"/>
      <c r="I40" s="108" t="s">
        <v>41</v>
      </c>
      <c r="J40" s="108"/>
      <c r="K40" s="109"/>
      <c r="L40" s="107" t="s">
        <v>33</v>
      </c>
      <c r="M40" s="108"/>
      <c r="N40" s="109"/>
      <c r="O40" s="107" t="str">
        <f>IF(R38="○","●",IF(R38="●","○",IF(R38="▲","▲","")))</f>
        <v>○</v>
      </c>
      <c r="P40" s="108"/>
      <c r="Q40" s="109"/>
      <c r="R40" s="119"/>
      <c r="S40" s="120"/>
      <c r="T40" s="121"/>
      <c r="U40" s="110" t="s">
        <v>33</v>
      </c>
      <c r="V40" s="111"/>
      <c r="W40" s="112"/>
      <c r="X40" s="53"/>
      <c r="Y40" s="139"/>
      <c r="Z40" s="140"/>
      <c r="AA40" s="141"/>
      <c r="AB40" s="137"/>
      <c r="AC40" s="137"/>
      <c r="AD40" s="138"/>
      <c r="AE40" s="113"/>
      <c r="AF40" s="115"/>
      <c r="AG40" s="108" t="s">
        <v>33</v>
      </c>
      <c r="AH40" s="108"/>
      <c r="AI40" s="109"/>
      <c r="AJ40" s="107" t="s">
        <v>34</v>
      </c>
      <c r="AK40" s="108"/>
      <c r="AL40" s="109"/>
      <c r="AM40" s="107" t="str">
        <f>IF(AP38="○","●",IF(AP38="●","○",IF(AP38="▲","▲","")))</f>
        <v>▲</v>
      </c>
      <c r="AN40" s="108"/>
      <c r="AO40" s="109"/>
      <c r="AP40" s="119"/>
      <c r="AQ40" s="120"/>
      <c r="AR40" s="121"/>
      <c r="AS40" s="110" t="s">
        <v>34</v>
      </c>
      <c r="AT40" s="111"/>
      <c r="AU40" s="112"/>
    </row>
    <row r="41" spans="1:47" s="3" customFormat="1" ht="18.75" customHeight="1">
      <c r="A41" s="131" t="s">
        <v>22</v>
      </c>
      <c r="B41" s="133">
        <f>D41*3+F41*2</f>
        <v>0</v>
      </c>
      <c r="C41" s="135">
        <f>(D41+E41)+(F41*2)</f>
        <v>4</v>
      </c>
      <c r="D41" s="105">
        <f>IF(I42="○",1)+IF(L42="○",1)+IF(O42="○",1)+IF(R42="○",1)+IF(U42="○",1)</f>
        <v>0</v>
      </c>
      <c r="E41" s="122">
        <f>IF(I42="●",1)+IF(L42="●",1)+IF(O42="●",1)+IF(R42="●",1)+IF(U42="●",1)</f>
        <v>4</v>
      </c>
      <c r="F41" s="123">
        <f>IF(I42="▲",0.5)+IF(L42="▲",0.5)+IF(O42="▲",0.5)+IF(R42="▲",0.5)+IF(U42="▲",0.5)</f>
        <v>0</v>
      </c>
      <c r="G41" s="113">
        <f>K41+N41+Q41+T41+W41</f>
        <v>27</v>
      </c>
      <c r="H41" s="114">
        <f>I41+L41+O41+R41+U41</f>
        <v>11</v>
      </c>
      <c r="I41" s="80">
        <f>W33</f>
        <v>1</v>
      </c>
      <c r="J41" s="54" t="s">
        <v>6</v>
      </c>
      <c r="K41" s="55">
        <f>U33</f>
        <v>3</v>
      </c>
      <c r="L41" s="60">
        <f>W35</f>
        <v>2</v>
      </c>
      <c r="M41" s="54" t="s">
        <v>6</v>
      </c>
      <c r="N41" s="55">
        <f>U35</f>
        <v>3</v>
      </c>
      <c r="O41" s="60">
        <f>W37</f>
        <v>7</v>
      </c>
      <c r="P41" s="54" t="s">
        <v>6</v>
      </c>
      <c r="Q41" s="55">
        <f>U37</f>
        <v>9</v>
      </c>
      <c r="R41" s="60">
        <f>W39</f>
        <v>1</v>
      </c>
      <c r="S41" s="54" t="s">
        <v>6</v>
      </c>
      <c r="T41" s="55">
        <f>U39</f>
        <v>12</v>
      </c>
      <c r="U41" s="116"/>
      <c r="V41" s="117"/>
      <c r="W41" s="127"/>
      <c r="X41" s="53"/>
      <c r="Y41" s="131" t="s">
        <v>32</v>
      </c>
      <c r="Z41" s="133">
        <f>AB41*3+AD41*2</f>
        <v>9</v>
      </c>
      <c r="AA41" s="135">
        <f>(AB41+AC41)+(AD41*2)</f>
        <v>4</v>
      </c>
      <c r="AB41" s="105">
        <f>IF(AG42="○",1)+IF(AJ42="○",1)+IF(AM42="○",1)+IF(AP42="○",1)+IF(AS42="○",1)</f>
        <v>3</v>
      </c>
      <c r="AC41" s="122">
        <f>IF(AG42="●",1)+IF(AJ42="●",1)+IF(AM42="●",1)+IF(AP42="●",1)+IF(AS42="●",1)</f>
        <v>1</v>
      </c>
      <c r="AD41" s="123">
        <f>IF(AG42="▲",0.5)+IF(AJ42="▲",0.5)+IF(AM42="▲",0.5)+IF(AP42="▲",0.5)+IF(AS42="▲",0.5)</f>
        <v>0</v>
      </c>
      <c r="AE41" s="113">
        <f>AI41+AL41+AO41+AR41+AU41</f>
        <v>11</v>
      </c>
      <c r="AF41" s="114">
        <f>AG41+AJ41+AM41+AP41+AS41</f>
        <v>17</v>
      </c>
      <c r="AG41" s="80">
        <f>AU33</f>
        <v>2</v>
      </c>
      <c r="AH41" s="54" t="s">
        <v>6</v>
      </c>
      <c r="AI41" s="55">
        <f>AS33</f>
        <v>3</v>
      </c>
      <c r="AJ41" s="60">
        <f>AU35</f>
        <v>3</v>
      </c>
      <c r="AK41" s="54" t="s">
        <v>6</v>
      </c>
      <c r="AL41" s="55">
        <f>AS35</f>
        <v>0</v>
      </c>
      <c r="AM41" s="60">
        <f>AU37</f>
        <v>6</v>
      </c>
      <c r="AN41" s="54" t="s">
        <v>6</v>
      </c>
      <c r="AO41" s="55">
        <f>AS37</f>
        <v>4</v>
      </c>
      <c r="AP41" s="60">
        <f>AU39</f>
        <v>6</v>
      </c>
      <c r="AQ41" s="54" t="s">
        <v>6</v>
      </c>
      <c r="AR41" s="55">
        <f>AS39</f>
        <v>4</v>
      </c>
      <c r="AS41" s="116"/>
      <c r="AT41" s="117"/>
      <c r="AU41" s="127"/>
    </row>
    <row r="42" spans="1:47" s="3" customFormat="1" ht="18.75" customHeight="1" thickBot="1">
      <c r="A42" s="132"/>
      <c r="B42" s="134"/>
      <c r="C42" s="136"/>
      <c r="D42" s="106"/>
      <c r="E42" s="106"/>
      <c r="F42" s="124"/>
      <c r="G42" s="125"/>
      <c r="H42" s="126"/>
      <c r="I42" s="100" t="s">
        <v>34</v>
      </c>
      <c r="J42" s="101"/>
      <c r="K42" s="102"/>
      <c r="L42" s="103" t="s">
        <v>49</v>
      </c>
      <c r="M42" s="101"/>
      <c r="N42" s="102"/>
      <c r="O42" s="104" t="str">
        <f>IF(U38="○","●",IF(U38="●","○",IF(U38="▲","▲","")))</f>
        <v>●</v>
      </c>
      <c r="P42" s="101"/>
      <c r="Q42" s="102"/>
      <c r="R42" s="103" t="s">
        <v>34</v>
      </c>
      <c r="S42" s="101"/>
      <c r="T42" s="102"/>
      <c r="U42" s="128"/>
      <c r="V42" s="129"/>
      <c r="W42" s="130"/>
      <c r="X42" s="53"/>
      <c r="Y42" s="132"/>
      <c r="Z42" s="134"/>
      <c r="AA42" s="136"/>
      <c r="AB42" s="106"/>
      <c r="AC42" s="106"/>
      <c r="AD42" s="124"/>
      <c r="AE42" s="125"/>
      <c r="AF42" s="126"/>
      <c r="AG42" s="100" t="s">
        <v>34</v>
      </c>
      <c r="AH42" s="101"/>
      <c r="AI42" s="102"/>
      <c r="AJ42" s="103" t="str">
        <f>IF(AS36="○","●",IF(AS36="●","○",IF(AS36="▲","▲","")))</f>
        <v>○</v>
      </c>
      <c r="AK42" s="101"/>
      <c r="AL42" s="102"/>
      <c r="AM42" s="104" t="str">
        <f>IF(AS38="○","●",IF(AS38="●","○",IF(AS38="▲","▲","")))</f>
        <v>○</v>
      </c>
      <c r="AN42" s="101"/>
      <c r="AO42" s="102"/>
      <c r="AP42" s="103" t="s">
        <v>33</v>
      </c>
      <c r="AQ42" s="101"/>
      <c r="AR42" s="102"/>
      <c r="AS42" s="128"/>
      <c r="AT42" s="129"/>
      <c r="AU42" s="130"/>
    </row>
    <row r="43" spans="1:47" s="8" customFormat="1">
      <c r="B43" s="23"/>
      <c r="C43" s="12"/>
      <c r="D43" s="12"/>
      <c r="E43" s="12"/>
      <c r="F43" s="23"/>
      <c r="G43" s="12"/>
      <c r="H43" s="12"/>
      <c r="Z43" s="23"/>
      <c r="AA43" s="12"/>
      <c r="AB43" s="12"/>
      <c r="AC43" s="12"/>
      <c r="AD43" s="23"/>
      <c r="AE43" s="12"/>
      <c r="AF43" s="12"/>
    </row>
    <row r="44" spans="1:47" s="8" customFormat="1">
      <c r="B44" s="23"/>
      <c r="C44" s="12"/>
      <c r="D44" s="12"/>
      <c r="E44" s="12"/>
      <c r="F44" s="23"/>
      <c r="G44" s="12"/>
      <c r="H44" s="12"/>
      <c r="Z44" s="23"/>
      <c r="AA44" s="12"/>
      <c r="AB44" s="12"/>
      <c r="AC44" s="12"/>
      <c r="AD44" s="23"/>
      <c r="AE44" s="12"/>
      <c r="AF44" s="12"/>
    </row>
    <row r="45" spans="1:47" s="8" customFormat="1">
      <c r="B45" s="23"/>
      <c r="C45" s="12"/>
      <c r="D45" s="12"/>
      <c r="E45" s="12"/>
      <c r="F45" s="23"/>
      <c r="G45" s="12"/>
      <c r="H45" s="12"/>
      <c r="Z45" s="23"/>
      <c r="AA45" s="12"/>
      <c r="AB45" s="12"/>
      <c r="AC45" s="12"/>
      <c r="AD45" s="23"/>
      <c r="AE45" s="12"/>
      <c r="AF45" s="12"/>
    </row>
    <row r="46" spans="1:47" s="8" customFormat="1">
      <c r="B46" s="23"/>
      <c r="C46" s="12"/>
      <c r="D46" s="12"/>
      <c r="E46" s="12"/>
      <c r="F46" s="23"/>
      <c r="G46" s="12"/>
      <c r="H46" s="12"/>
      <c r="Z46" s="23"/>
      <c r="AA46" s="12"/>
      <c r="AB46" s="12"/>
      <c r="AC46" s="12"/>
      <c r="AD46" s="23"/>
      <c r="AE46" s="12"/>
      <c r="AF46" s="12"/>
    </row>
    <row r="47" spans="1:47" s="8" customFormat="1">
      <c r="B47" s="23"/>
      <c r="C47" s="12"/>
      <c r="D47" s="12"/>
      <c r="E47" s="12"/>
      <c r="F47" s="23"/>
      <c r="G47" s="12"/>
      <c r="H47" s="12"/>
      <c r="Z47" s="23"/>
      <c r="AA47" s="12"/>
      <c r="AB47" s="12"/>
      <c r="AC47" s="12"/>
      <c r="AD47" s="23"/>
      <c r="AE47" s="12"/>
      <c r="AF47" s="12"/>
    </row>
    <row r="48" spans="1:47" s="8" customFormat="1">
      <c r="B48" s="23"/>
      <c r="C48" s="12"/>
      <c r="D48" s="12"/>
      <c r="E48" s="12"/>
      <c r="F48" s="23"/>
      <c r="G48" s="12"/>
      <c r="H48" s="12"/>
      <c r="Z48" s="23"/>
      <c r="AA48" s="12"/>
      <c r="AB48" s="12"/>
      <c r="AC48" s="12"/>
      <c r="AD48" s="23"/>
      <c r="AE48" s="12"/>
      <c r="AF48" s="12"/>
    </row>
    <row r="49" spans="2:32" s="8" customFormat="1">
      <c r="B49" s="23"/>
      <c r="C49" s="12"/>
      <c r="D49" s="12"/>
      <c r="E49" s="12"/>
      <c r="F49" s="23"/>
      <c r="G49" s="12"/>
      <c r="H49" s="12"/>
      <c r="Z49" s="23"/>
      <c r="AA49" s="12"/>
      <c r="AB49" s="12"/>
      <c r="AC49" s="12"/>
      <c r="AD49" s="23"/>
      <c r="AE49" s="12"/>
      <c r="AF49" s="12"/>
    </row>
    <row r="50" spans="2:32" s="8" customFormat="1">
      <c r="B50" s="23"/>
      <c r="C50" s="12"/>
      <c r="D50" s="12"/>
      <c r="E50" s="12"/>
      <c r="F50" s="23"/>
      <c r="G50" s="12"/>
      <c r="H50" s="12"/>
      <c r="Z50" s="23"/>
      <c r="AA50" s="12"/>
      <c r="AB50" s="12"/>
      <c r="AC50" s="12"/>
      <c r="AD50" s="23"/>
      <c r="AE50" s="12"/>
      <c r="AF50" s="12"/>
    </row>
    <row r="51" spans="2:32" s="8" customFormat="1">
      <c r="B51" s="23"/>
      <c r="C51" s="12"/>
      <c r="D51" s="12"/>
      <c r="E51" s="12"/>
      <c r="F51" s="23"/>
      <c r="G51" s="12"/>
      <c r="H51" s="12"/>
      <c r="Z51" s="23"/>
      <c r="AA51" s="12"/>
      <c r="AB51" s="12"/>
      <c r="AC51" s="12"/>
      <c r="AD51" s="23"/>
      <c r="AE51" s="12"/>
      <c r="AF51" s="12"/>
    </row>
    <row r="52" spans="2:32" s="8" customFormat="1">
      <c r="B52" s="23"/>
      <c r="C52" s="12"/>
      <c r="D52" s="12"/>
      <c r="E52" s="12"/>
      <c r="F52" s="23"/>
      <c r="G52" s="12"/>
      <c r="H52" s="12"/>
      <c r="Z52" s="23"/>
      <c r="AA52" s="12"/>
      <c r="AB52" s="12"/>
      <c r="AC52" s="12"/>
      <c r="AD52" s="23"/>
      <c r="AE52" s="12"/>
      <c r="AF52" s="12"/>
    </row>
    <row r="53" spans="2:32" s="8" customFormat="1">
      <c r="B53" s="23"/>
      <c r="C53" s="12"/>
      <c r="D53" s="12"/>
      <c r="E53" s="12"/>
      <c r="F53" s="23"/>
      <c r="G53" s="12"/>
      <c r="H53" s="12"/>
      <c r="Z53" s="23"/>
      <c r="AA53" s="12"/>
      <c r="AB53" s="12"/>
      <c r="AC53" s="12"/>
      <c r="AD53" s="23"/>
      <c r="AE53" s="12"/>
      <c r="AF53" s="12"/>
    </row>
    <row r="54" spans="2:32" s="8" customFormat="1">
      <c r="B54" s="23"/>
      <c r="C54" s="12"/>
      <c r="D54" s="12"/>
      <c r="E54" s="12"/>
      <c r="F54" s="23"/>
      <c r="G54" s="12"/>
      <c r="H54" s="12"/>
      <c r="Z54" s="23"/>
      <c r="AA54" s="12"/>
      <c r="AB54" s="12"/>
      <c r="AC54" s="12"/>
      <c r="AD54" s="23"/>
      <c r="AE54" s="12"/>
      <c r="AF54" s="12"/>
    </row>
    <row r="55" spans="2:32" s="8" customFormat="1">
      <c r="B55" s="23"/>
      <c r="C55" s="12"/>
      <c r="D55" s="12"/>
      <c r="E55" s="12"/>
      <c r="F55" s="23"/>
      <c r="G55" s="12"/>
      <c r="H55" s="12"/>
      <c r="Z55" s="23"/>
      <c r="AA55" s="12"/>
      <c r="AB55" s="12"/>
      <c r="AC55" s="12"/>
      <c r="AD55" s="23"/>
      <c r="AE55" s="12"/>
      <c r="AF55" s="12"/>
    </row>
  </sheetData>
  <mergeCells count="292">
    <mergeCell ref="A27:A28"/>
    <mergeCell ref="B27:B28"/>
    <mergeCell ref="C27:C28"/>
    <mergeCell ref="D27:D28"/>
    <mergeCell ref="E27:E28"/>
    <mergeCell ref="G27:G28"/>
    <mergeCell ref="H27:H28"/>
    <mergeCell ref="U27:W28"/>
    <mergeCell ref="I28:K28"/>
    <mergeCell ref="L28:N28"/>
    <mergeCell ref="O28:Q28"/>
    <mergeCell ref="R28:T28"/>
    <mergeCell ref="F27:F28"/>
    <mergeCell ref="A25:A26"/>
    <mergeCell ref="B25:B26"/>
    <mergeCell ref="C25:C26"/>
    <mergeCell ref="D25:D26"/>
    <mergeCell ref="E25:E26"/>
    <mergeCell ref="F25:F26"/>
    <mergeCell ref="G25:G26"/>
    <mergeCell ref="H25:H26"/>
    <mergeCell ref="R25:T26"/>
    <mergeCell ref="I26:K26"/>
    <mergeCell ref="L26:N26"/>
    <mergeCell ref="O26:Q26"/>
    <mergeCell ref="A23:A24"/>
    <mergeCell ref="B23:B24"/>
    <mergeCell ref="C23:C24"/>
    <mergeCell ref="D23:D24"/>
    <mergeCell ref="E23:E24"/>
    <mergeCell ref="G23:G24"/>
    <mergeCell ref="H23:H24"/>
    <mergeCell ref="O23:Q24"/>
    <mergeCell ref="I24:K24"/>
    <mergeCell ref="L24:N24"/>
    <mergeCell ref="A21:A22"/>
    <mergeCell ref="B21:B22"/>
    <mergeCell ref="C21:C22"/>
    <mergeCell ref="D21:D22"/>
    <mergeCell ref="E21:E22"/>
    <mergeCell ref="F21:F22"/>
    <mergeCell ref="G21:G22"/>
    <mergeCell ref="H21:H22"/>
    <mergeCell ref="L21:N22"/>
    <mergeCell ref="I22:K22"/>
    <mergeCell ref="A19:A20"/>
    <mergeCell ref="B19:B20"/>
    <mergeCell ref="B14:C14"/>
    <mergeCell ref="C19:C20"/>
    <mergeCell ref="D19:D20"/>
    <mergeCell ref="E19:E20"/>
    <mergeCell ref="G19:G20"/>
    <mergeCell ref="H19:H20"/>
    <mergeCell ref="I19:K20"/>
    <mergeCell ref="G14:H14"/>
    <mergeCell ref="AS27:AU28"/>
    <mergeCell ref="AG17:AI17"/>
    <mergeCell ref="AM17:AO17"/>
    <mergeCell ref="G1:Z2"/>
    <mergeCell ref="I17:K17"/>
    <mergeCell ref="O17:Q17"/>
    <mergeCell ref="U17:W17"/>
    <mergeCell ref="I18:K18"/>
    <mergeCell ref="L18:N18"/>
    <mergeCell ref="O18:Q18"/>
    <mergeCell ref="R18:T18"/>
    <mergeCell ref="U18:W18"/>
    <mergeCell ref="L20:N20"/>
    <mergeCell ref="O20:Q20"/>
    <mergeCell ref="R22:T22"/>
    <mergeCell ref="AE21:AE22"/>
    <mergeCell ref="AF21:AF22"/>
    <mergeCell ref="U24:W24"/>
    <mergeCell ref="Z27:Z28"/>
    <mergeCell ref="Y27:Y28"/>
    <mergeCell ref="AA27:AA28"/>
    <mergeCell ref="AB27:AB28"/>
    <mergeCell ref="AC27:AC28"/>
    <mergeCell ref="AG28:AI28"/>
    <mergeCell ref="AJ28:AL28"/>
    <mergeCell ref="AM28:AO28"/>
    <mergeCell ref="AP28:AR28"/>
    <mergeCell ref="AD27:AD28"/>
    <mergeCell ref="AE27:AE28"/>
    <mergeCell ref="AF27:AF28"/>
    <mergeCell ref="AP24:AR24"/>
    <mergeCell ref="AA23:AA24"/>
    <mergeCell ref="AB23:AB24"/>
    <mergeCell ref="AC23:AC24"/>
    <mergeCell ref="AD23:AD24"/>
    <mergeCell ref="AS24:AU24"/>
    <mergeCell ref="U26:W26"/>
    <mergeCell ref="Z25:Z26"/>
    <mergeCell ref="AG26:AI26"/>
    <mergeCell ref="AJ26:AL26"/>
    <mergeCell ref="AM26:AO26"/>
    <mergeCell ref="AS26:AU26"/>
    <mergeCell ref="AP25:AR26"/>
    <mergeCell ref="F19:F20"/>
    <mergeCell ref="F23:F24"/>
    <mergeCell ref="AA25:AA26"/>
    <mergeCell ref="AB25:AB26"/>
    <mergeCell ref="AC25:AC26"/>
    <mergeCell ref="AD25:AD26"/>
    <mergeCell ref="AE25:AE26"/>
    <mergeCell ref="AF25:AF26"/>
    <mergeCell ref="AP22:AR22"/>
    <mergeCell ref="AS22:AU22"/>
    <mergeCell ref="Y21:Y22"/>
    <mergeCell ref="Y23:Y24"/>
    <mergeCell ref="AE23:AE24"/>
    <mergeCell ref="AF23:AF24"/>
    <mergeCell ref="Y25:Y26"/>
    <mergeCell ref="I4:Y5"/>
    <mergeCell ref="R20:T20"/>
    <mergeCell ref="U20:W20"/>
    <mergeCell ref="Z19:Z20"/>
    <mergeCell ref="Z21:Z22"/>
    <mergeCell ref="Z23:Z24"/>
    <mergeCell ref="AJ20:AL20"/>
    <mergeCell ref="AM20:AO20"/>
    <mergeCell ref="O22:Q22"/>
    <mergeCell ref="U22:W22"/>
    <mergeCell ref="AA21:AA22"/>
    <mergeCell ref="AB21:AB22"/>
    <mergeCell ref="AC21:AC22"/>
    <mergeCell ref="AD21:AD22"/>
    <mergeCell ref="AG22:AI22"/>
    <mergeCell ref="AM22:AO22"/>
    <mergeCell ref="AJ21:AL22"/>
    <mergeCell ref="R24:T24"/>
    <mergeCell ref="AG24:AI24"/>
    <mergeCell ref="AJ24:AL24"/>
    <mergeCell ref="AM23:AO24"/>
    <mergeCell ref="Z14:AA14"/>
    <mergeCell ref="AE14:AF14"/>
    <mergeCell ref="Y19:Y20"/>
    <mergeCell ref="AS17:AU17"/>
    <mergeCell ref="AA19:AA20"/>
    <mergeCell ref="AB19:AB20"/>
    <mergeCell ref="AC19:AC20"/>
    <mergeCell ref="AD19:AD20"/>
    <mergeCell ref="AE19:AE20"/>
    <mergeCell ref="AF19:AF20"/>
    <mergeCell ref="AG19:AI20"/>
    <mergeCell ref="AG18:AI18"/>
    <mergeCell ref="AJ18:AL18"/>
    <mergeCell ref="AM18:AO18"/>
    <mergeCell ref="AP18:AR18"/>
    <mergeCell ref="AS18:AU18"/>
    <mergeCell ref="AP20:AR20"/>
    <mergeCell ref="AS20:AU20"/>
    <mergeCell ref="AS32:AU32"/>
    <mergeCell ref="A33:A34"/>
    <mergeCell ref="B33:B34"/>
    <mergeCell ref="C33:C34"/>
    <mergeCell ref="D33:D34"/>
    <mergeCell ref="E33:E34"/>
    <mergeCell ref="F33:F34"/>
    <mergeCell ref="G33:G34"/>
    <mergeCell ref="H33:H34"/>
    <mergeCell ref="I33:K34"/>
    <mergeCell ref="I32:K32"/>
    <mergeCell ref="L32:N32"/>
    <mergeCell ref="O32:Q32"/>
    <mergeCell ref="R32:T32"/>
    <mergeCell ref="U32:W32"/>
    <mergeCell ref="AG32:AI32"/>
    <mergeCell ref="AJ32:AL32"/>
    <mergeCell ref="AM32:AO32"/>
    <mergeCell ref="AP32:AR32"/>
    <mergeCell ref="AJ34:AL34"/>
    <mergeCell ref="AM34:AO34"/>
    <mergeCell ref="AP34:AR34"/>
    <mergeCell ref="AS34:AU34"/>
    <mergeCell ref="A35:A36"/>
    <mergeCell ref="B35:B36"/>
    <mergeCell ref="C35:C36"/>
    <mergeCell ref="D35:D36"/>
    <mergeCell ref="E35:E36"/>
    <mergeCell ref="F35:F36"/>
    <mergeCell ref="AE33:AE34"/>
    <mergeCell ref="AF33:AF34"/>
    <mergeCell ref="AG33:AI34"/>
    <mergeCell ref="L34:N34"/>
    <mergeCell ref="O34:Q34"/>
    <mergeCell ref="R34:T34"/>
    <mergeCell ref="U34:W34"/>
    <mergeCell ref="Y33:Y34"/>
    <mergeCell ref="Z33:Z34"/>
    <mergeCell ref="AA33:AA34"/>
    <mergeCell ref="AB33:AB34"/>
    <mergeCell ref="AC33:AC34"/>
    <mergeCell ref="AD33:AD34"/>
    <mergeCell ref="AA35:AA36"/>
    <mergeCell ref="I36:K36"/>
    <mergeCell ref="O36:Q36"/>
    <mergeCell ref="R36:T36"/>
    <mergeCell ref="U36:W36"/>
    <mergeCell ref="AA37:AA38"/>
    <mergeCell ref="AB37:AB38"/>
    <mergeCell ref="AM36:AO36"/>
    <mergeCell ref="AP36:AR36"/>
    <mergeCell ref="AS36:AU36"/>
    <mergeCell ref="A37:A38"/>
    <mergeCell ref="B37:B38"/>
    <mergeCell ref="C37:C38"/>
    <mergeCell ref="D37:D38"/>
    <mergeCell ref="E37:E38"/>
    <mergeCell ref="F37:F38"/>
    <mergeCell ref="G37:G38"/>
    <mergeCell ref="AB35:AB36"/>
    <mergeCell ref="AC35:AC36"/>
    <mergeCell ref="AD35:AD36"/>
    <mergeCell ref="AE35:AE36"/>
    <mergeCell ref="AF35:AF36"/>
    <mergeCell ref="AJ35:AL36"/>
    <mergeCell ref="AG36:AI36"/>
    <mergeCell ref="G35:G36"/>
    <mergeCell ref="H35:H36"/>
    <mergeCell ref="L35:N36"/>
    <mergeCell ref="Y35:Y36"/>
    <mergeCell ref="Z35:Z36"/>
    <mergeCell ref="AJ38:AL38"/>
    <mergeCell ref="AP38:AR38"/>
    <mergeCell ref="AS38:AU38"/>
    <mergeCell ref="A39:A40"/>
    <mergeCell ref="B39:B40"/>
    <mergeCell ref="C39:C40"/>
    <mergeCell ref="D39:D40"/>
    <mergeCell ref="E39:E40"/>
    <mergeCell ref="F39:F40"/>
    <mergeCell ref="G39:G40"/>
    <mergeCell ref="AC37:AC38"/>
    <mergeCell ref="AD37:AD38"/>
    <mergeCell ref="AE37:AE38"/>
    <mergeCell ref="AF37:AF38"/>
    <mergeCell ref="AM37:AO38"/>
    <mergeCell ref="I38:K38"/>
    <mergeCell ref="L38:N38"/>
    <mergeCell ref="R38:T38"/>
    <mergeCell ref="U38:W38"/>
    <mergeCell ref="AG38:AI38"/>
    <mergeCell ref="H37:H38"/>
    <mergeCell ref="O37:Q38"/>
    <mergeCell ref="Y37:Y38"/>
    <mergeCell ref="Z37:Z38"/>
    <mergeCell ref="A41:A42"/>
    <mergeCell ref="B41:B42"/>
    <mergeCell ref="C41:C42"/>
    <mergeCell ref="D41:D42"/>
    <mergeCell ref="E41:E42"/>
    <mergeCell ref="F41:F42"/>
    <mergeCell ref="G41:G42"/>
    <mergeCell ref="AC39:AC40"/>
    <mergeCell ref="AD39:AD40"/>
    <mergeCell ref="I40:K40"/>
    <mergeCell ref="L40:N40"/>
    <mergeCell ref="O40:Q40"/>
    <mergeCell ref="U40:W40"/>
    <mergeCell ref="H39:H40"/>
    <mergeCell ref="R39:T40"/>
    <mergeCell ref="Y39:Y40"/>
    <mergeCell ref="Z39:Z40"/>
    <mergeCell ref="AA39:AA40"/>
    <mergeCell ref="AB39:AB40"/>
    <mergeCell ref="H41:H42"/>
    <mergeCell ref="U41:W42"/>
    <mergeCell ref="Y41:Y42"/>
    <mergeCell ref="Z41:Z42"/>
    <mergeCell ref="AA41:AA42"/>
    <mergeCell ref="I42:K42"/>
    <mergeCell ref="L42:N42"/>
    <mergeCell ref="O42:Q42"/>
    <mergeCell ref="R42:T42"/>
    <mergeCell ref="AG42:AI42"/>
    <mergeCell ref="AB41:AB42"/>
    <mergeCell ref="AJ40:AL40"/>
    <mergeCell ref="AM40:AO40"/>
    <mergeCell ref="AS40:AU40"/>
    <mergeCell ref="AE39:AE40"/>
    <mergeCell ref="AF39:AF40"/>
    <mergeCell ref="AP39:AR40"/>
    <mergeCell ref="AG40:AI40"/>
    <mergeCell ref="AJ42:AL42"/>
    <mergeCell ref="AM42:AO42"/>
    <mergeCell ref="AP42:AR42"/>
    <mergeCell ref="AC41:AC42"/>
    <mergeCell ref="AD41:AD42"/>
    <mergeCell ref="AE41:AE42"/>
    <mergeCell ref="AF41:AF42"/>
    <mergeCell ref="AS41:AU4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ＫＳＢＬリーグ戦</vt:lpstr>
      <vt:lpstr>ＫＳＢＬリーグ戦!Print_Area</vt:lpstr>
    </vt:vector>
  </TitlesOfParts>
  <Company>公共システム本部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user</cp:lastModifiedBy>
  <cp:lastPrinted>2019-11-07T12:59:19Z</cp:lastPrinted>
  <dcterms:created xsi:type="dcterms:W3CDTF">2009-12-29T02:36:06Z</dcterms:created>
  <dcterms:modified xsi:type="dcterms:W3CDTF">2019-12-08T10:15:53Z</dcterms:modified>
</cp:coreProperties>
</file>