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020" windowWidth="20520" windowHeight="4065" tabRatio="603"/>
  </bookViews>
  <sheets>
    <sheet name="春季大会" sheetId="110" r:id="rId1"/>
  </sheets>
  <calcPr calcId="145621"/>
</workbook>
</file>

<file path=xl/calcChain.xml><?xml version="1.0" encoding="utf-8"?>
<calcChain xmlns="http://schemas.openxmlformats.org/spreadsheetml/2006/main">
  <c r="E43" i="110" l="1"/>
  <c r="C43" i="110"/>
  <c r="H43" i="110"/>
  <c r="F43" i="110"/>
  <c r="E41" i="110"/>
  <c r="C41" i="110"/>
  <c r="K43" i="110"/>
  <c r="I43" i="110"/>
  <c r="H41" i="110"/>
  <c r="F41" i="110"/>
  <c r="E39" i="110"/>
  <c r="C39" i="110"/>
  <c r="N43" i="110"/>
  <c r="L43" i="110"/>
  <c r="K41" i="110"/>
  <c r="I41" i="110"/>
  <c r="H39" i="110"/>
  <c r="F39" i="110"/>
  <c r="E37" i="110"/>
  <c r="C37" i="110"/>
  <c r="Q43" i="110"/>
  <c r="O43" i="110"/>
  <c r="N41" i="110"/>
  <c r="L41" i="110"/>
  <c r="K39" i="110"/>
  <c r="I39" i="110"/>
  <c r="H37" i="110"/>
  <c r="F37" i="110"/>
  <c r="E35" i="110"/>
  <c r="C35" i="110"/>
  <c r="T43" i="110"/>
  <c r="R43" i="110"/>
  <c r="Q41" i="110"/>
  <c r="O41" i="110"/>
  <c r="N39" i="110"/>
  <c r="L39" i="110"/>
  <c r="K37" i="110"/>
  <c r="I37" i="110"/>
  <c r="H35" i="110"/>
  <c r="F35" i="110"/>
  <c r="E33" i="110"/>
  <c r="C33" i="110"/>
  <c r="W43" i="110"/>
  <c r="U43" i="110"/>
  <c r="T41" i="110"/>
  <c r="R41" i="110"/>
  <c r="Q39" i="110"/>
  <c r="O39" i="110"/>
  <c r="N37" i="110"/>
  <c r="L37" i="110"/>
  <c r="K35" i="110"/>
  <c r="I35" i="110"/>
  <c r="H33" i="110"/>
  <c r="F33" i="110"/>
  <c r="E31" i="110"/>
  <c r="C31" i="110"/>
  <c r="Z43" i="110"/>
  <c r="X43" i="110"/>
  <c r="W41" i="110"/>
  <c r="U41" i="110"/>
  <c r="T39" i="110"/>
  <c r="R39" i="110"/>
  <c r="Q37" i="110"/>
  <c r="O37" i="110"/>
  <c r="N35" i="110"/>
  <c r="L35" i="110"/>
  <c r="K33" i="110"/>
  <c r="I33" i="110"/>
  <c r="H31" i="110"/>
  <c r="F31" i="110"/>
  <c r="E29" i="110"/>
  <c r="C29" i="110"/>
  <c r="AC43" i="110"/>
  <c r="AA43" i="110"/>
  <c r="Z41" i="110"/>
  <c r="X41" i="110"/>
  <c r="W39" i="110"/>
  <c r="U39" i="110"/>
  <c r="T37" i="110"/>
  <c r="R37" i="110"/>
  <c r="Q35" i="110"/>
  <c r="O35" i="110"/>
  <c r="N33" i="110"/>
  <c r="L33" i="110"/>
  <c r="K31" i="110"/>
  <c r="I31" i="110"/>
  <c r="H29" i="110"/>
  <c r="F29" i="110"/>
  <c r="E27" i="110"/>
  <c r="C27" i="110"/>
  <c r="AF43" i="110"/>
  <c r="AD43" i="110"/>
  <c r="AC41" i="110"/>
  <c r="AA41" i="110"/>
  <c r="Z39" i="110"/>
  <c r="X39" i="110"/>
  <c r="W37" i="110"/>
  <c r="U37" i="110"/>
  <c r="T35" i="110"/>
  <c r="R35" i="110"/>
  <c r="Q33" i="110"/>
  <c r="O33" i="110"/>
  <c r="N31" i="110"/>
  <c r="L31" i="110"/>
  <c r="K29" i="110"/>
  <c r="I29" i="110"/>
  <c r="H27" i="110"/>
  <c r="F27" i="110"/>
  <c r="E25" i="110"/>
  <c r="C25" i="110"/>
  <c r="AI43" i="110"/>
  <c r="AG43" i="110"/>
  <c r="AF41" i="110"/>
  <c r="AD41" i="110"/>
  <c r="AC39" i="110"/>
  <c r="AA39" i="110"/>
  <c r="Z37" i="110"/>
  <c r="X37" i="110"/>
  <c r="W35" i="110"/>
  <c r="U35" i="110"/>
  <c r="T33" i="110"/>
  <c r="R33" i="110"/>
  <c r="Q31" i="110"/>
  <c r="O31" i="110"/>
  <c r="N29" i="110"/>
  <c r="L29" i="110"/>
  <c r="K27" i="110"/>
  <c r="I27" i="110"/>
  <c r="H25" i="110"/>
  <c r="F25" i="110"/>
  <c r="E23" i="110"/>
  <c r="C23" i="110"/>
  <c r="AL43" i="110"/>
  <c r="AJ43" i="110"/>
  <c r="AI41" i="110"/>
  <c r="AG41" i="110"/>
  <c r="AF39" i="110"/>
  <c r="AD39" i="110"/>
  <c r="AC37" i="110"/>
  <c r="AA37" i="110"/>
  <c r="Z35" i="110"/>
  <c r="X35" i="110"/>
  <c r="W33" i="110"/>
  <c r="U33" i="110"/>
  <c r="T31" i="110"/>
  <c r="R31" i="110"/>
  <c r="Q29" i="110"/>
  <c r="O29" i="110"/>
  <c r="N27" i="110"/>
  <c r="L27" i="110"/>
  <c r="K25" i="110"/>
  <c r="I25" i="110"/>
  <c r="H23" i="110"/>
  <c r="F23" i="110"/>
  <c r="E21" i="110"/>
  <c r="C21" i="110"/>
  <c r="AO43" i="110"/>
  <c r="AM43" i="110"/>
  <c r="AL41" i="110"/>
  <c r="AJ41" i="110"/>
  <c r="AI39" i="110"/>
  <c r="AG39" i="110"/>
  <c r="AF37" i="110"/>
  <c r="AD37" i="110"/>
  <c r="AC35" i="110"/>
  <c r="AA35" i="110"/>
  <c r="Z33" i="110"/>
  <c r="X33" i="110"/>
  <c r="W31" i="110"/>
  <c r="U31" i="110"/>
  <c r="T29" i="110"/>
  <c r="R29" i="110"/>
  <c r="Q27" i="110"/>
  <c r="O27" i="110"/>
  <c r="N25" i="110"/>
  <c r="L25" i="110"/>
  <c r="K23" i="110"/>
  <c r="I23" i="110"/>
  <c r="H21" i="110"/>
  <c r="F21" i="110"/>
  <c r="E19" i="110"/>
  <c r="C19" i="110"/>
  <c r="AR43" i="110" l="1"/>
  <c r="AP43" i="110"/>
  <c r="AO41" i="110"/>
  <c r="AM41" i="110"/>
  <c r="AL39" i="110"/>
  <c r="AJ39" i="110"/>
  <c r="AI37" i="110"/>
  <c r="AG37" i="110"/>
  <c r="AF35" i="110"/>
  <c r="AD35" i="110"/>
  <c r="AC33" i="110"/>
  <c r="AA33" i="110"/>
  <c r="Z31" i="110"/>
  <c r="X31" i="110"/>
  <c r="W29" i="110"/>
  <c r="U29" i="110"/>
  <c r="T27" i="110"/>
  <c r="R27" i="110"/>
  <c r="Q25" i="110"/>
  <c r="O25" i="110"/>
  <c r="N23" i="110"/>
  <c r="L23" i="110"/>
  <c r="K21" i="110"/>
  <c r="I21" i="110"/>
  <c r="H19" i="110"/>
  <c r="F19" i="110"/>
  <c r="E17" i="110"/>
  <c r="C17" i="110"/>
  <c r="AU43" i="110"/>
  <c r="AS43" i="110"/>
  <c r="AR41" i="110"/>
  <c r="AP41" i="110"/>
  <c r="AO39" i="110"/>
  <c r="AM39" i="110"/>
  <c r="AL37" i="110"/>
  <c r="AJ37" i="110"/>
  <c r="AI35" i="110"/>
  <c r="AG35" i="110"/>
  <c r="AF33" i="110"/>
  <c r="AD33" i="110"/>
  <c r="AC31" i="110"/>
  <c r="AA31" i="110"/>
  <c r="Z29" i="110"/>
  <c r="X29" i="110"/>
  <c r="W27" i="110"/>
  <c r="U27" i="110"/>
  <c r="T25" i="110"/>
  <c r="R25" i="110"/>
  <c r="Q23" i="110"/>
  <c r="O23" i="110"/>
  <c r="N21" i="110"/>
  <c r="L21" i="110"/>
  <c r="K19" i="110"/>
  <c r="I19" i="110"/>
  <c r="H17" i="110"/>
  <c r="F17" i="110"/>
  <c r="E15" i="110"/>
  <c r="C15" i="110"/>
  <c r="AX43" i="110"/>
  <c r="AV43" i="110"/>
  <c r="AU41" i="110"/>
  <c r="AS41" i="110"/>
  <c r="AR39" i="110"/>
  <c r="AP39" i="110"/>
  <c r="AO37" i="110"/>
  <c r="AM37" i="110"/>
  <c r="AL35" i="110"/>
  <c r="AJ35" i="110"/>
  <c r="AI33" i="110"/>
  <c r="AG33" i="110"/>
  <c r="AF31" i="110"/>
  <c r="AD31" i="110"/>
  <c r="AC29" i="110"/>
  <c r="AA29" i="110"/>
  <c r="Z27" i="110"/>
  <c r="X27" i="110"/>
  <c r="W25" i="110"/>
  <c r="U25" i="110"/>
  <c r="T23" i="110"/>
  <c r="R23" i="110"/>
  <c r="Q21" i="110"/>
  <c r="O21" i="110"/>
  <c r="N19" i="110"/>
  <c r="L19" i="110"/>
  <c r="K17" i="110"/>
  <c r="I17" i="110"/>
  <c r="H15" i="110"/>
  <c r="F15" i="110"/>
  <c r="C13" i="110"/>
  <c r="E13" i="110"/>
  <c r="C11" i="110"/>
  <c r="BA43" i="110"/>
  <c r="AY43" i="110"/>
  <c r="AX41" i="110"/>
  <c r="AV41" i="110"/>
  <c r="AU39" i="110"/>
  <c r="AS39" i="110"/>
  <c r="AR37" i="110"/>
  <c r="AP37" i="110"/>
  <c r="AO35" i="110"/>
  <c r="AM35" i="110"/>
  <c r="AL33" i="110"/>
  <c r="AJ33" i="110"/>
  <c r="AI31" i="110"/>
  <c r="AG31" i="110"/>
  <c r="AF29" i="110"/>
  <c r="AD29" i="110"/>
  <c r="AC27" i="110"/>
  <c r="AA27" i="110"/>
  <c r="Z25" i="110"/>
  <c r="X25" i="110"/>
  <c r="W23" i="110"/>
  <c r="U23" i="110"/>
  <c r="T21" i="110"/>
  <c r="R21" i="110"/>
  <c r="Q19" i="110"/>
  <c r="O19" i="110"/>
  <c r="N17" i="110"/>
  <c r="L17" i="110"/>
  <c r="K15" i="110"/>
  <c r="I15" i="110"/>
  <c r="H13" i="110"/>
  <c r="F13" i="110"/>
  <c r="E11" i="110"/>
  <c r="BD43" i="110"/>
  <c r="BB43" i="110"/>
  <c r="BA41" i="110"/>
  <c r="AY41" i="110"/>
  <c r="AX39" i="110"/>
  <c r="AV39" i="110"/>
  <c r="AU37" i="110"/>
  <c r="AS37" i="110"/>
  <c r="AR35" i="110"/>
  <c r="AP35" i="110"/>
  <c r="AO33" i="110"/>
  <c r="AM33" i="110"/>
  <c r="AL31" i="110"/>
  <c r="AJ31" i="110"/>
  <c r="AI29" i="110"/>
  <c r="AG29" i="110"/>
  <c r="AF27" i="110"/>
  <c r="AD27" i="110"/>
  <c r="AC25" i="110"/>
  <c r="AA25" i="110"/>
  <c r="Z23" i="110"/>
  <c r="X23" i="110"/>
  <c r="W21" i="110"/>
  <c r="U21" i="110"/>
  <c r="T19" i="110"/>
  <c r="R19" i="110"/>
  <c r="Q17" i="110"/>
  <c r="O17" i="110"/>
  <c r="N15" i="110"/>
  <c r="L15" i="110"/>
  <c r="K13" i="110"/>
  <c r="I13" i="110"/>
  <c r="H11" i="110"/>
  <c r="F11" i="110"/>
  <c r="E9" i="110"/>
  <c r="C9" i="110"/>
  <c r="BG43" i="110"/>
  <c r="BE43" i="110"/>
  <c r="BD41" i="110"/>
  <c r="BB41" i="110"/>
  <c r="BA39" i="110"/>
  <c r="AY39" i="110"/>
  <c r="AX37" i="110"/>
  <c r="AV37" i="110"/>
  <c r="AU35" i="110"/>
  <c r="AS35" i="110"/>
  <c r="AR33" i="110"/>
  <c r="AP33" i="110"/>
  <c r="AO31" i="110"/>
  <c r="AM31" i="110"/>
  <c r="AL29" i="110"/>
  <c r="AJ29" i="110"/>
  <c r="AI27" i="110"/>
  <c r="AG27" i="110"/>
  <c r="AF25" i="110"/>
  <c r="AD25" i="110"/>
  <c r="AC23" i="110"/>
  <c r="AA23" i="110"/>
  <c r="Z21" i="110"/>
  <c r="X21" i="110"/>
  <c r="W19" i="110"/>
  <c r="U19" i="110"/>
  <c r="T17" i="110"/>
  <c r="R17" i="110"/>
  <c r="Q15" i="110"/>
  <c r="O15" i="110"/>
  <c r="N13" i="110"/>
  <c r="L13" i="110"/>
  <c r="K11" i="110"/>
  <c r="I11" i="110"/>
  <c r="F9" i="110"/>
  <c r="H9" i="110"/>
  <c r="E7" i="110"/>
  <c r="C7" i="110"/>
  <c r="BK4" i="110" l="1"/>
  <c r="BS44" i="110"/>
  <c r="BS43" i="110"/>
  <c r="BS42" i="110"/>
  <c r="BS41" i="110"/>
  <c r="BS40" i="110"/>
  <c r="BS39" i="110"/>
  <c r="BS38" i="110"/>
  <c r="BS37" i="110"/>
  <c r="BS36" i="110"/>
  <c r="BS35" i="110"/>
  <c r="BS34" i="110"/>
  <c r="BS33" i="110"/>
  <c r="BS32" i="110"/>
  <c r="BS31" i="110"/>
  <c r="BS30" i="110"/>
  <c r="BS29" i="110"/>
  <c r="BS28" i="110"/>
  <c r="BS27" i="110"/>
  <c r="BS26" i="110"/>
  <c r="BS25" i="110"/>
  <c r="BS24" i="110"/>
  <c r="BS23" i="110"/>
  <c r="BS22" i="110"/>
  <c r="BS21" i="110"/>
  <c r="BS20" i="110"/>
  <c r="BS19" i="110"/>
  <c r="BS18" i="110"/>
  <c r="BS17" i="110"/>
  <c r="BS16" i="110"/>
  <c r="BS15" i="110"/>
  <c r="BS14" i="110"/>
  <c r="BS13" i="110"/>
  <c r="BS12" i="110"/>
  <c r="BS11" i="110"/>
  <c r="BS10" i="110"/>
  <c r="BS9" i="110"/>
  <c r="BS8" i="110"/>
  <c r="BS7" i="110"/>
  <c r="BS6" i="110"/>
  <c r="BS4" i="110"/>
  <c r="BS5" i="110"/>
  <c r="BP42" i="110"/>
  <c r="BP40" i="110"/>
  <c r="BP38" i="110"/>
  <c r="BP36" i="110"/>
  <c r="BP34" i="110"/>
  <c r="BP32" i="110"/>
  <c r="BP30" i="110"/>
  <c r="BP28" i="110"/>
  <c r="BP26" i="110"/>
  <c r="BP24" i="110"/>
  <c r="BP22" i="110"/>
  <c r="BP20" i="110"/>
  <c r="BP18" i="110"/>
  <c r="BP16" i="110"/>
  <c r="BP14" i="110"/>
  <c r="BP12" i="110"/>
  <c r="BP10" i="110"/>
  <c r="BP8" i="110"/>
  <c r="BP6" i="110"/>
  <c r="BP4" i="110"/>
  <c r="BO6" i="110"/>
  <c r="BO4" i="110"/>
  <c r="BO42" i="110"/>
  <c r="BO40" i="110"/>
  <c r="BO38" i="110"/>
  <c r="BO36" i="110"/>
  <c r="BO34" i="110"/>
  <c r="BO32" i="110"/>
  <c r="BO30" i="110"/>
  <c r="BO28" i="110"/>
  <c r="BO26" i="110"/>
  <c r="BO24" i="110"/>
  <c r="BO22" i="110"/>
  <c r="BO20" i="110"/>
  <c r="BO18" i="110"/>
  <c r="BO16" i="110"/>
  <c r="BO14" i="110"/>
  <c r="BO12" i="110"/>
  <c r="BO10" i="110"/>
  <c r="BO8" i="110"/>
  <c r="BJ47" i="110"/>
  <c r="BH47" i="110"/>
  <c r="BG47" i="110"/>
  <c r="BE47" i="110"/>
  <c r="BD47" i="110"/>
  <c r="BB47" i="110"/>
  <c r="BA47" i="110"/>
  <c r="AY47" i="110"/>
  <c r="AX47" i="110"/>
  <c r="AV47" i="110"/>
  <c r="AU47" i="110"/>
  <c r="AS47" i="110"/>
  <c r="AR47" i="110"/>
  <c r="AP47" i="110"/>
  <c r="AO47" i="110"/>
  <c r="AM47" i="110"/>
  <c r="AL47" i="110"/>
  <c r="AJ47" i="110"/>
  <c r="AI47" i="110"/>
  <c r="AG47" i="110"/>
  <c r="AF47" i="110"/>
  <c r="AD47" i="110"/>
  <c r="AC47" i="110"/>
  <c r="AA47" i="110"/>
  <c r="Z47" i="110"/>
  <c r="X47" i="110"/>
  <c r="W47" i="110"/>
  <c r="U47" i="110"/>
  <c r="T47" i="110"/>
  <c r="R47" i="110"/>
  <c r="Q47" i="110"/>
  <c r="O47" i="110"/>
  <c r="N47" i="110"/>
  <c r="L47" i="110"/>
  <c r="K47" i="110"/>
  <c r="I47" i="110"/>
  <c r="H47" i="110"/>
  <c r="F47" i="110"/>
  <c r="E47" i="110"/>
  <c r="C47" i="110"/>
  <c r="AV44" i="110"/>
  <c r="AJ44" i="110"/>
  <c r="AD44" i="110"/>
  <c r="BH44" i="110"/>
  <c r="BE44" i="110"/>
  <c r="BB44" i="110"/>
  <c r="AY44" i="110"/>
  <c r="AS44" i="110"/>
  <c r="AP44" i="110"/>
  <c r="AM44" i="110"/>
  <c r="AG44" i="110"/>
  <c r="AA44" i="110"/>
  <c r="X44" i="110"/>
  <c r="U44" i="110"/>
  <c r="R44" i="110"/>
  <c r="O44" i="110"/>
  <c r="L44" i="110"/>
  <c r="I44" i="110"/>
  <c r="F44" i="110"/>
  <c r="C44" i="110"/>
  <c r="BH3" i="110"/>
  <c r="BE3" i="110"/>
  <c r="BB3" i="110"/>
  <c r="AY3" i="110"/>
  <c r="AV3" i="110"/>
  <c r="AS3" i="110"/>
  <c r="AP3" i="110"/>
  <c r="AM3" i="110"/>
  <c r="AJ3" i="110"/>
  <c r="AG3" i="110"/>
  <c r="AD3" i="110"/>
  <c r="AA3" i="110"/>
  <c r="X3" i="110"/>
  <c r="U3" i="110"/>
  <c r="R3" i="110"/>
  <c r="O3" i="110"/>
  <c r="L3" i="110"/>
  <c r="I3" i="110"/>
  <c r="F3" i="110"/>
  <c r="C3" i="110"/>
  <c r="BY6" i="110"/>
  <c r="BY4" i="110"/>
  <c r="BO47" i="110" l="1"/>
  <c r="BP47" i="110"/>
  <c r="BQ42" i="110"/>
  <c r="BM38" i="110"/>
  <c r="BQ32" i="110"/>
  <c r="BQ36" i="110"/>
  <c r="BM32" i="110"/>
  <c r="BQ38" i="110"/>
  <c r="BQ40" i="110"/>
  <c r="BQ28" i="110"/>
  <c r="BL28" i="110"/>
  <c r="BQ30" i="110"/>
  <c r="BL38" i="110"/>
  <c r="BM40" i="110"/>
  <c r="BL40" i="110"/>
  <c r="BK40" i="110"/>
  <c r="BK42" i="110"/>
  <c r="BL42" i="110"/>
  <c r="BM42" i="110"/>
  <c r="BM36" i="110"/>
  <c r="BL36" i="110"/>
  <c r="BK36" i="110"/>
  <c r="BL34" i="110"/>
  <c r="BM34" i="110"/>
  <c r="BK34" i="110"/>
  <c r="BQ34" i="110"/>
  <c r="BL32" i="110"/>
  <c r="BK32" i="110"/>
  <c r="BM30" i="110"/>
  <c r="BL30" i="110"/>
  <c r="BK30" i="110"/>
  <c r="BM28" i="110"/>
  <c r="BK28" i="110"/>
  <c r="BN32" i="110" l="1"/>
  <c r="BV36" i="110"/>
  <c r="BK38" i="110"/>
  <c r="BV38" i="110" s="1"/>
  <c r="BV28" i="110"/>
  <c r="BT42" i="110"/>
  <c r="BT30" i="110"/>
  <c r="BV34" i="110"/>
  <c r="BV42" i="110"/>
  <c r="BV40" i="110"/>
  <c r="BT40" i="110"/>
  <c r="BU42" i="110"/>
  <c r="BN42" i="110"/>
  <c r="BU40" i="110"/>
  <c r="BN40" i="110"/>
  <c r="BN36" i="110"/>
  <c r="BU36" i="110"/>
  <c r="BT36" i="110"/>
  <c r="BT34" i="110"/>
  <c r="BN34" i="110"/>
  <c r="BU34" i="110"/>
  <c r="BT32" i="110"/>
  <c r="BU32" i="110"/>
  <c r="BV32" i="110"/>
  <c r="BN30" i="110"/>
  <c r="BU30" i="110"/>
  <c r="BV30" i="110"/>
  <c r="BN28" i="110"/>
  <c r="BU28" i="110"/>
  <c r="BT28" i="110"/>
  <c r="BT38" i="110" l="1"/>
  <c r="BN38" i="110"/>
  <c r="BU38" i="110"/>
  <c r="BL18" i="110" l="1"/>
  <c r="BM24" i="110"/>
  <c r="BK8" i="110"/>
  <c r="BQ8" i="110"/>
  <c r="BQ14" i="110"/>
  <c r="BL4" i="110"/>
  <c r="BL14" i="110"/>
  <c r="BL22" i="110"/>
  <c r="BQ24" i="110"/>
  <c r="BQ10" i="110"/>
  <c r="BQ12" i="110"/>
  <c r="BM4" i="110"/>
  <c r="BQ26" i="110"/>
  <c r="BM8" i="110"/>
  <c r="BL10" i="110"/>
  <c r="BQ4" i="110"/>
  <c r="BQ6" i="110"/>
  <c r="BK10" i="110"/>
  <c r="BM10" i="110"/>
  <c r="BL12" i="110"/>
  <c r="BK14" i="110"/>
  <c r="BM14" i="110"/>
  <c r="BM16" i="110"/>
  <c r="BM18" i="110"/>
  <c r="BQ22" i="110"/>
  <c r="BL26" i="110"/>
  <c r="BM22" i="110"/>
  <c r="BK22" i="110"/>
  <c r="BK26" i="110"/>
  <c r="BM26" i="110"/>
  <c r="BN22" i="110" l="1"/>
  <c r="BK18" i="110"/>
  <c r="BU18" i="110" s="1"/>
  <c r="BN4" i="110"/>
  <c r="BN14" i="110"/>
  <c r="BN26" i="110"/>
  <c r="BN10" i="110"/>
  <c r="BN8" i="110"/>
  <c r="BQ18" i="110"/>
  <c r="BQ16" i="110"/>
  <c r="BL8" i="110"/>
  <c r="BV8" i="110" s="1"/>
  <c r="BM12" i="110"/>
  <c r="BK12" i="110"/>
  <c r="BL16" i="110"/>
  <c r="BV22" i="110"/>
  <c r="BV4" i="110"/>
  <c r="BU10" i="110"/>
  <c r="BU26" i="110"/>
  <c r="BU14" i="110"/>
  <c r="BT4" i="110"/>
  <c r="BU22" i="110"/>
  <c r="BT26" i="110"/>
  <c r="BV26" i="110"/>
  <c r="BK24" i="110"/>
  <c r="BN24" i="110" s="1"/>
  <c r="BT22" i="110"/>
  <c r="BK16" i="110"/>
  <c r="BN16" i="110" s="1"/>
  <c r="BT14" i="110"/>
  <c r="BL24" i="110"/>
  <c r="BT10" i="110"/>
  <c r="BM6" i="110"/>
  <c r="BL6" i="110"/>
  <c r="BK6" i="110"/>
  <c r="BU4" i="110"/>
  <c r="BV10" i="110"/>
  <c r="BV14" i="110"/>
  <c r="BV18" i="110" l="1"/>
  <c r="BN18" i="110"/>
  <c r="BT18" i="110"/>
  <c r="BU8" i="110"/>
  <c r="BN12" i="110"/>
  <c r="BN6" i="110"/>
  <c r="BT8" i="110"/>
  <c r="BT12" i="110"/>
  <c r="BV12" i="110"/>
  <c r="BU12" i="110"/>
  <c r="BU6" i="110"/>
  <c r="BV6" i="110"/>
  <c r="BT6" i="110"/>
  <c r="BL20" i="110"/>
  <c r="BL47" i="110" s="1"/>
  <c r="BK20" i="110"/>
  <c r="BM20" i="110"/>
  <c r="BM47" i="110" s="1"/>
  <c r="BT24" i="110"/>
  <c r="BV24" i="110"/>
  <c r="BU24" i="110"/>
  <c r="BT16" i="110"/>
  <c r="BV16" i="110"/>
  <c r="BU16" i="110"/>
  <c r="BQ20" i="110"/>
  <c r="BQ47" i="110" s="1"/>
  <c r="BN20" i="110" l="1"/>
  <c r="BN47" i="110" s="1"/>
  <c r="BU20" i="110"/>
  <c r="BV20" i="110"/>
  <c r="BT20" i="110"/>
  <c r="BK47" i="110"/>
</calcChain>
</file>

<file path=xl/sharedStrings.xml><?xml version="1.0" encoding="utf-8"?>
<sst xmlns="http://schemas.openxmlformats.org/spreadsheetml/2006/main" count="491" uniqueCount="50">
  <si>
    <t>若草</t>
    <rPh sb="0" eb="2">
      <t>ワカクサ</t>
    </rPh>
    <phoneticPr fontId="2"/>
  </si>
  <si>
    <t>真陽</t>
    <rPh sb="0" eb="2">
      <t>シンヨウ</t>
    </rPh>
    <phoneticPr fontId="2"/>
  </si>
  <si>
    <t>東須磨</t>
    <rPh sb="0" eb="1">
      <t>ヒガシ</t>
    </rPh>
    <rPh sb="1" eb="3">
      <t>スマ</t>
    </rPh>
    <phoneticPr fontId="2"/>
  </si>
  <si>
    <t>妙法寺</t>
    <rPh sb="0" eb="3">
      <t>ミョウホウジ</t>
    </rPh>
    <phoneticPr fontId="2"/>
  </si>
  <si>
    <t>長坂</t>
    <rPh sb="0" eb="2">
      <t>ナガサカ</t>
    </rPh>
    <phoneticPr fontId="2"/>
  </si>
  <si>
    <t>宮川</t>
    <rPh sb="0" eb="2">
      <t>ミヤガワ</t>
    </rPh>
    <phoneticPr fontId="2"/>
  </si>
  <si>
    <t>１試合平均</t>
    <rPh sb="1" eb="3">
      <t>シアイ</t>
    </rPh>
    <rPh sb="3" eb="5">
      <t>ヘイキン</t>
    </rPh>
    <phoneticPr fontId="2"/>
  </si>
  <si>
    <t>勝数</t>
    <rPh sb="0" eb="1">
      <t>カ</t>
    </rPh>
    <rPh sb="1" eb="2">
      <t>カズ</t>
    </rPh>
    <phoneticPr fontId="2"/>
  </si>
  <si>
    <t>負数</t>
    <rPh sb="0" eb="1">
      <t>マ</t>
    </rPh>
    <rPh sb="1" eb="2">
      <t>カズ</t>
    </rPh>
    <phoneticPr fontId="2"/>
  </si>
  <si>
    <t>引数</t>
    <rPh sb="0" eb="1">
      <t>ヒ</t>
    </rPh>
    <rPh sb="1" eb="2">
      <t>カズ</t>
    </rPh>
    <phoneticPr fontId="2"/>
  </si>
  <si>
    <t>勝点</t>
    <rPh sb="0" eb="1">
      <t>カ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</si>
  <si>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</si>
  <si>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</si>
  <si>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得失差</t>
    <rPh sb="0" eb="2">
      <t>トクシツ</t>
    </rPh>
    <rPh sb="2" eb="3">
      <t>サ</t>
    </rPh>
    <phoneticPr fontId="2"/>
  </si>
  <si>
    <t>順位</t>
    <rPh sb="0" eb="2">
      <t>ジュンイ</t>
    </rPh>
    <phoneticPr fontId="2"/>
  </si>
  <si>
    <t>-</t>
    <phoneticPr fontId="2"/>
  </si>
  <si>
    <t>会下山</t>
    <rPh sb="0" eb="3">
      <t>エギヤマ</t>
    </rPh>
    <phoneticPr fontId="2"/>
  </si>
  <si>
    <t>神戸</t>
    <rPh sb="0" eb="2">
      <t>コウベ</t>
    </rPh>
    <phoneticPr fontId="2"/>
  </si>
  <si>
    <t>　優先順位 　 １.勝点　　２.失点　　３.勝数　４.直対勝敗</t>
    <rPh sb="1" eb="3">
      <t>ユウセン</t>
    </rPh>
    <rPh sb="3" eb="5">
      <t>ジュンイ</t>
    </rPh>
    <rPh sb="10" eb="11">
      <t>カ</t>
    </rPh>
    <rPh sb="11" eb="12">
      <t>テン</t>
    </rPh>
    <rPh sb="16" eb="18">
      <t>シッテン</t>
    </rPh>
    <rPh sb="22" eb="23">
      <t>カ</t>
    </rPh>
    <rPh sb="23" eb="24">
      <t>スウ</t>
    </rPh>
    <rPh sb="27" eb="28">
      <t>チョク</t>
    </rPh>
    <rPh sb="28" eb="29">
      <t>タイ</t>
    </rPh>
    <rPh sb="29" eb="31">
      <t>ショウハイ</t>
    </rPh>
    <phoneticPr fontId="2"/>
  </si>
  <si>
    <t>2018.02.18.</t>
    <phoneticPr fontId="2"/>
  </si>
  <si>
    <t>勝ち３点　負け０点　引き分け1点</t>
    <rPh sb="0" eb="1">
      <t>カ</t>
    </rPh>
    <rPh sb="3" eb="4">
      <t>テン</t>
    </rPh>
    <rPh sb="5" eb="6">
      <t>マ</t>
    </rPh>
    <rPh sb="8" eb="9">
      <t>テン</t>
    </rPh>
    <rPh sb="10" eb="11">
      <t>ヒ</t>
    </rPh>
    <rPh sb="12" eb="13">
      <t>ワ</t>
    </rPh>
    <rPh sb="15" eb="16">
      <t>テン</t>
    </rPh>
    <phoneticPr fontId="2"/>
  </si>
  <si>
    <t>西須磨</t>
    <rPh sb="0" eb="1">
      <t>ニシ</t>
    </rPh>
    <rPh sb="1" eb="3">
      <t>スマ</t>
    </rPh>
    <phoneticPr fontId="2"/>
  </si>
  <si>
    <t>白川</t>
    <rPh sb="0" eb="2">
      <t>シラカワ</t>
    </rPh>
    <phoneticPr fontId="2"/>
  </si>
  <si>
    <t>須磨</t>
    <rPh sb="0" eb="2">
      <t>スマ</t>
    </rPh>
    <phoneticPr fontId="2"/>
  </si>
  <si>
    <t>神戸福田</t>
    <rPh sb="0" eb="2">
      <t>コウベ</t>
    </rPh>
    <rPh sb="2" eb="4">
      <t>フクダ</t>
    </rPh>
    <phoneticPr fontId="2"/>
  </si>
  <si>
    <t>板宿</t>
    <rPh sb="0" eb="2">
      <t>イタヤド</t>
    </rPh>
    <phoneticPr fontId="2"/>
  </si>
  <si>
    <t>高倉台</t>
    <rPh sb="0" eb="2">
      <t>タカクラ</t>
    </rPh>
    <rPh sb="2" eb="3">
      <t>ダイ</t>
    </rPh>
    <phoneticPr fontId="2"/>
  </si>
  <si>
    <t>西落合</t>
    <rPh sb="0" eb="1">
      <t>ニシ</t>
    </rPh>
    <rPh sb="1" eb="3">
      <t>オチアイ</t>
    </rPh>
    <phoneticPr fontId="2"/>
  </si>
  <si>
    <t>和田岬</t>
    <rPh sb="0" eb="3">
      <t>ワダミサキ</t>
    </rPh>
    <phoneticPr fontId="2"/>
  </si>
  <si>
    <t>南落合</t>
    <rPh sb="0" eb="1">
      <t>ミナミ</t>
    </rPh>
    <rPh sb="1" eb="3">
      <t>オチアイ</t>
    </rPh>
    <phoneticPr fontId="2"/>
  </si>
  <si>
    <t>横尾</t>
    <rPh sb="0" eb="2">
      <t>ヨコオ</t>
    </rPh>
    <phoneticPr fontId="2"/>
  </si>
  <si>
    <t>花谷</t>
    <rPh sb="0" eb="2">
      <t>ハナタニ</t>
    </rPh>
    <phoneticPr fontId="2"/>
  </si>
  <si>
    <t>落合</t>
    <rPh sb="0" eb="2">
      <t>オチアイ</t>
    </rPh>
    <phoneticPr fontId="2"/>
  </si>
  <si>
    <t>-</t>
    <phoneticPr fontId="2"/>
  </si>
  <si>
    <t>サンプル</t>
    <phoneticPr fontId="2"/>
  </si>
  <si>
    <t>ｼｰﾎｰｸｽ</t>
    <phoneticPr fontId="2"/>
  </si>
  <si>
    <t>少年野球部</t>
    <rPh sb="0" eb="2">
      <t>ショウネン</t>
    </rPh>
    <rPh sb="2" eb="4">
      <t>ヤキュウ</t>
    </rPh>
    <rPh sb="4" eb="5">
      <t>ブ</t>
    </rPh>
    <phoneticPr fontId="2"/>
  </si>
  <si>
    <t>少年野球部</t>
    <rPh sb="0" eb="5">
      <t>ショウネンヤキュウブ</t>
    </rPh>
    <phoneticPr fontId="2"/>
  </si>
  <si>
    <t>ﾎｰﾈｯﾂ</t>
    <phoneticPr fontId="2"/>
  </si>
  <si>
    <t>ﾗｲｽﾞ</t>
    <phoneticPr fontId="2"/>
  </si>
  <si>
    <t>ﾍﾞｰｽﾎﾞｰﾙｸﾗﾌﾞ</t>
    <phoneticPr fontId="2"/>
  </si>
  <si>
    <t>少年野球部</t>
    <rPh sb="0" eb="5">
      <t>ショウネンヤキュウブ</t>
    </rPh>
    <phoneticPr fontId="2"/>
  </si>
  <si>
    <t>ﾚｯﾄﾞｻﾝﾀﾞｰ</t>
    <phoneticPr fontId="2"/>
  </si>
  <si>
    <t>ﾍﾞｰｽﾎﾞｰﾙｸﾗﾌﾞ</t>
    <phoneticPr fontId="2"/>
  </si>
  <si>
    <t>ｲﾝﾃﾞｨｱﾝｽ</t>
    <phoneticPr fontId="2"/>
  </si>
  <si>
    <t>ｽｶｲｳｴｰﾌﾞ</t>
    <phoneticPr fontId="2"/>
  </si>
  <si>
    <t>西神戸須磨軟式少年少女野球連盟　２０１８年度　春季大会　成績表</t>
    <rPh sb="0" eb="1">
      <t>ニシ</t>
    </rPh>
    <rPh sb="1" eb="3">
      <t>コウベ</t>
    </rPh>
    <rPh sb="3" eb="5">
      <t>スマ</t>
    </rPh>
    <rPh sb="5" eb="7">
      <t>ナンシキ</t>
    </rPh>
    <rPh sb="7" eb="9">
      <t>ショウネン</t>
    </rPh>
    <rPh sb="9" eb="11">
      <t>ショウジョ</t>
    </rPh>
    <rPh sb="11" eb="13">
      <t>ヤキュウ</t>
    </rPh>
    <rPh sb="13" eb="15">
      <t>レンメイ</t>
    </rPh>
    <rPh sb="20" eb="22">
      <t>ネンドヘイネンド</t>
    </rPh>
    <rPh sb="23" eb="25">
      <t>シュンキ</t>
    </rPh>
    <rPh sb="24" eb="25">
      <t>キ</t>
    </rPh>
    <rPh sb="25" eb="27">
      <t>タイカイ</t>
    </rPh>
    <rPh sb="28" eb="30">
      <t>セイセキ</t>
    </rPh>
    <rPh sb="30" eb="31">
      <t>ヒョウ</t>
    </rPh>
    <phoneticPr fontId="2"/>
  </si>
  <si>
    <r>
      <t>KSBL　A</t>
    </r>
    <r>
      <rPr>
        <b/>
        <sz val="14"/>
        <color indexed="8"/>
        <rFont val="ＭＳ Ｐゴシック"/>
        <family val="3"/>
        <charset val="128"/>
      </rPr>
      <t>ﾁｰﾑ</t>
    </r>
    <phoneticPr fontId="2"/>
  </si>
  <si>
    <t>　</t>
    <phoneticPr fontId="2"/>
  </si>
  <si>
    <t>　優先順位 　 １.勝点　　２.失点　　３.得点　４.直接対決勝敗　5.決定戦</t>
    <rPh sb="1" eb="3">
      <t>ユウセン</t>
    </rPh>
    <rPh sb="3" eb="5">
      <t>ジュンイ</t>
    </rPh>
    <rPh sb="10" eb="11">
      <t>カ</t>
    </rPh>
    <rPh sb="11" eb="12">
      <t>テン</t>
    </rPh>
    <rPh sb="16" eb="18">
      <t>シッテン</t>
    </rPh>
    <rPh sb="22" eb="24">
      <t>トクテン</t>
    </rPh>
    <rPh sb="27" eb="29">
      <t>チョクセツ</t>
    </rPh>
    <rPh sb="29" eb="31">
      <t>タイケツ</t>
    </rPh>
    <rPh sb="31" eb="33">
      <t>ショウハイ</t>
    </rPh>
    <rPh sb="36" eb="39">
      <t>ケッテイセン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</si>
</sst>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0.0"/>
    <numFmt numFmtId="177" formatCode="&quot;△&quot;\ #,##0;&quot;▲&quot;\ #,##0"/>
    <numFmt numFmtId="178" formatCode="0;&quot;▲ &quot;0"/>
    <numFmt numFmtId="179" formatCode="0.0;&quot;▲ &quot;0.0"/>
    <numFmt numFmtId="180" formatCode="&quot;○&quot;;&quot;●&quot;;&quot;△&quot;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2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6" fontId="1" fillId="0" borderId="0" applyFont="0" applyFill="0" applyBorder="0" applyAlignment="0" applyProtection="0"/>
    <xf numFmtId="0" fontId="6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 applyAlignment="1">
      <alignment horizontal="right"/>
    </xf>
    <xf numFmtId="0" fontId="14" fillId="0" borderId="8" xfId="0" applyFont="1" applyBorder="1" applyAlignment="1">
      <alignment horizontal="distributed" vertical="center" justifyLastLine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14" fillId="0" borderId="11" xfId="0" applyFont="1" applyBorder="1" applyAlignment="1">
      <alignment horizontal="distributed" vertical="center" justifyLastLine="1"/>
    </xf>
    <xf numFmtId="0" fontId="14" fillId="0" borderId="8" xfId="0" applyFont="1" applyFill="1" applyBorder="1" applyAlignment="1">
      <alignment horizontal="distributed" vertical="center" justifyLastLine="1"/>
    </xf>
    <xf numFmtId="0" fontId="14" fillId="0" borderId="11" xfId="0" applyFont="1" applyFill="1" applyBorder="1" applyAlignment="1">
      <alignment horizontal="distributed" vertical="center" justifyLastLine="1"/>
    </xf>
    <xf numFmtId="179" fontId="0" fillId="0" borderId="0" xfId="0" applyNumberFormat="1"/>
    <xf numFmtId="176" fontId="0" fillId="0" borderId="0" xfId="0" applyNumberFormat="1" applyAlignment="1">
      <alignment horizontal="center"/>
    </xf>
    <xf numFmtId="0" fontId="7" fillId="0" borderId="1" xfId="0" applyFont="1" applyFill="1" applyBorder="1" applyAlignment="1">
      <alignment horizontal="center" vertical="center" justifyLastLine="1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0" fillId="0" borderId="3" xfId="0" applyBorder="1" applyAlignment="1">
      <alignment shrinkToFit="1"/>
    </xf>
    <xf numFmtId="0" fontId="3" fillId="0" borderId="7" xfId="0" applyFont="1" applyBorder="1" applyAlignment="1">
      <alignment horizontal="center" vertical="center" shrinkToFit="1"/>
    </xf>
    <xf numFmtId="0" fontId="0" fillId="0" borderId="4" xfId="0" applyBorder="1" applyAlignment="1">
      <alignment shrinkToFit="1"/>
    </xf>
    <xf numFmtId="0" fontId="0" fillId="0" borderId="2" xfId="0" applyBorder="1"/>
    <xf numFmtId="0" fontId="10" fillId="0" borderId="0" xfId="0" applyFont="1"/>
    <xf numFmtId="0" fontId="14" fillId="4" borderId="8" xfId="0" applyFont="1" applyFill="1" applyBorder="1" applyAlignment="1">
      <alignment horizontal="distributed" vertical="center" justifyLastLine="1"/>
    </xf>
    <xf numFmtId="0" fontId="14" fillId="4" borderId="11" xfId="0" applyFont="1" applyFill="1" applyBorder="1" applyAlignment="1">
      <alignment horizontal="distributed" vertical="center" justifyLastLine="1"/>
    </xf>
    <xf numFmtId="0" fontId="0" fillId="4" borderId="5" xfId="0" applyFont="1" applyFill="1" applyBorder="1" applyAlignment="1">
      <alignment shrinkToFit="1"/>
    </xf>
    <xf numFmtId="0" fontId="1" fillId="4" borderId="8" xfId="0" applyFont="1" applyFill="1" applyBorder="1" applyAlignment="1">
      <alignment shrinkToFit="1"/>
    </xf>
    <xf numFmtId="180" fontId="1" fillId="4" borderId="6" xfId="0" applyNumberFormat="1" applyFont="1" applyFill="1" applyBorder="1" applyAlignment="1">
      <alignment shrinkToFit="1"/>
    </xf>
    <xf numFmtId="0" fontId="0" fillId="2" borderId="5" xfId="0" applyFont="1" applyFill="1" applyBorder="1" applyAlignment="1">
      <alignment shrinkToFit="1"/>
    </xf>
    <xf numFmtId="180" fontId="1" fillId="2" borderId="6" xfId="0" applyNumberFormat="1" applyFont="1" applyFill="1" applyBorder="1" applyAlignment="1">
      <alignment shrinkToFit="1"/>
    </xf>
    <xf numFmtId="0" fontId="1" fillId="2" borderId="8" xfId="0" applyFont="1" applyFill="1" applyBorder="1" applyAlignment="1">
      <alignment shrinkToFit="1"/>
    </xf>
    <xf numFmtId="0" fontId="0" fillId="0" borderId="0" xfId="0" applyFill="1"/>
    <xf numFmtId="0" fontId="0" fillId="5" borderId="5" xfId="0" applyFont="1" applyFill="1" applyBorder="1" applyAlignment="1">
      <alignment shrinkToFit="1"/>
    </xf>
    <xf numFmtId="180" fontId="1" fillId="5" borderId="6" xfId="0" applyNumberFormat="1" applyFont="1" applyFill="1" applyBorder="1" applyAlignment="1">
      <alignment shrinkToFit="1"/>
    </xf>
    <xf numFmtId="0" fontId="3" fillId="5" borderId="10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shrinkToFit="1"/>
    </xf>
    <xf numFmtId="180" fontId="0" fillId="4" borderId="6" xfId="0" applyNumberFormat="1" applyFont="1" applyFill="1" applyBorder="1" applyAlignment="1">
      <alignment shrinkToFit="1"/>
    </xf>
    <xf numFmtId="0" fontId="14" fillId="0" borderId="20" xfId="0" applyFont="1" applyBorder="1" applyAlignment="1">
      <alignment horizontal="distributed" vertical="center" justifyLastLine="1"/>
    </xf>
    <xf numFmtId="0" fontId="1" fillId="4" borderId="21" xfId="0" applyFont="1" applyFill="1" applyBorder="1" applyAlignment="1">
      <alignment shrinkToFit="1"/>
    </xf>
    <xf numFmtId="0" fontId="14" fillId="0" borderId="22" xfId="0" applyFont="1" applyBorder="1" applyAlignment="1">
      <alignment horizontal="distributed" vertical="center" justifyLastLine="1"/>
    </xf>
    <xf numFmtId="0" fontId="3" fillId="4" borderId="23" xfId="0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distributed" vertical="center" justifyLastLine="1"/>
    </xf>
    <xf numFmtId="0" fontId="14" fillId="0" borderId="22" xfId="0" applyFont="1" applyFill="1" applyBorder="1" applyAlignment="1">
      <alignment horizontal="distributed" vertical="center" justifyLastLine="1"/>
    </xf>
    <xf numFmtId="0" fontId="14" fillId="4" borderId="20" xfId="0" applyFont="1" applyFill="1" applyBorder="1" applyAlignment="1">
      <alignment horizontal="distributed" vertical="center" justifyLastLine="1"/>
    </xf>
    <xf numFmtId="0" fontId="14" fillId="4" borderId="22" xfId="0" applyFont="1" applyFill="1" applyBorder="1" applyAlignment="1">
      <alignment horizontal="distributed" vertical="center" justifyLastLine="1"/>
    </xf>
    <xf numFmtId="0" fontId="1" fillId="5" borderId="21" xfId="0" applyFont="1" applyFill="1" applyBorder="1" applyAlignment="1">
      <alignment shrinkToFit="1"/>
    </xf>
    <xf numFmtId="0" fontId="3" fillId="5" borderId="23" xfId="0" applyFont="1" applyFill="1" applyBorder="1" applyAlignment="1">
      <alignment horizontal="center" vertical="center" shrinkToFit="1"/>
    </xf>
    <xf numFmtId="0" fontId="11" fillId="5" borderId="24" xfId="0" applyFont="1" applyFill="1" applyBorder="1" applyAlignment="1">
      <alignment horizontal="distributed" vertical="center" wrapText="1" justifyLastLine="1" shrinkToFit="1"/>
    </xf>
    <xf numFmtId="0" fontId="11" fillId="5" borderId="25" xfId="0" applyFont="1" applyFill="1" applyBorder="1" applyAlignment="1">
      <alignment horizontal="distributed" vertical="center" wrapText="1" justifyLastLine="1" shrinkToFi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77" fontId="4" fillId="0" borderId="40" xfId="0" applyNumberFormat="1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77" fontId="4" fillId="0" borderId="42" xfId="0" applyNumberFormat="1" applyFont="1" applyBorder="1" applyAlignment="1">
      <alignment horizontal="center" vertical="center" shrinkToFit="1"/>
    </xf>
    <xf numFmtId="176" fontId="1" fillId="0" borderId="43" xfId="0" applyNumberFormat="1" applyFont="1" applyBorder="1" applyAlignment="1">
      <alignment horizontal="center" vertical="center"/>
    </xf>
    <xf numFmtId="176" fontId="12" fillId="0" borderId="18" xfId="0" applyNumberFormat="1" applyFont="1" applyBorder="1" applyAlignment="1">
      <alignment horizontal="center" vertical="center"/>
    </xf>
    <xf numFmtId="177" fontId="13" fillId="0" borderId="19" xfId="0" applyNumberFormat="1" applyFont="1" applyBorder="1" applyAlignment="1">
      <alignment horizontal="center" vertical="center" shrinkToFit="1"/>
    </xf>
    <xf numFmtId="176" fontId="1" fillId="0" borderId="48" xfId="0" applyNumberFormat="1" applyFont="1" applyBorder="1" applyAlignment="1">
      <alignment horizontal="center" vertical="center"/>
    </xf>
    <xf numFmtId="176" fontId="12" fillId="0" borderId="26" xfId="0" applyNumberFormat="1" applyFont="1" applyBorder="1" applyAlignment="1">
      <alignment horizontal="center" vertical="center"/>
    </xf>
    <xf numFmtId="179" fontId="13" fillId="0" borderId="49" xfId="0" applyNumberFormat="1" applyFont="1" applyBorder="1" applyAlignment="1">
      <alignment horizontal="center" vertical="center" shrinkToFit="1"/>
    </xf>
    <xf numFmtId="0" fontId="8" fillId="3" borderId="43" xfId="0" applyFont="1" applyFill="1" applyBorder="1" applyAlignment="1">
      <alignment horizontal="center" vertical="center"/>
    </xf>
    <xf numFmtId="0" fontId="14" fillId="5" borderId="50" xfId="0" applyFont="1" applyFill="1" applyBorder="1" applyAlignment="1">
      <alignment horizontal="distributed" vertical="center" justifyLastLine="1"/>
    </xf>
    <xf numFmtId="0" fontId="14" fillId="0" borderId="45" xfId="0" applyFont="1" applyBorder="1" applyAlignment="1">
      <alignment horizontal="distributed" vertical="center" justifyLastLine="1"/>
    </xf>
    <xf numFmtId="0" fontId="14" fillId="0" borderId="47" xfId="0" applyFont="1" applyBorder="1" applyAlignment="1">
      <alignment horizontal="distributed" vertical="center" justifyLastLine="1"/>
    </xf>
    <xf numFmtId="0" fontId="8" fillId="3" borderId="48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distributed" vertical="center" justifyLastLine="1"/>
    </xf>
    <xf numFmtId="0" fontId="0" fillId="0" borderId="2" xfId="0" applyBorder="1" applyAlignment="1">
      <alignment horizontal="center" vertical="center"/>
    </xf>
    <xf numFmtId="176" fontId="17" fillId="0" borderId="5" xfId="0" applyNumberFormat="1" applyFont="1" applyBorder="1" applyAlignment="1">
      <alignment horizontal="center" vertical="center" shrinkToFit="1"/>
    </xf>
    <xf numFmtId="176" fontId="17" fillId="0" borderId="6" xfId="0" applyNumberFormat="1" applyFont="1" applyBorder="1" applyAlignment="1">
      <alignment horizontal="center" vertical="center" shrinkToFit="1"/>
    </xf>
    <xf numFmtId="176" fontId="17" fillId="0" borderId="8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 wrapText="1" justifyLastLine="1" shrinkToFit="1"/>
    </xf>
    <xf numFmtId="0" fontId="20" fillId="5" borderId="17" xfId="0" applyFont="1" applyFill="1" applyBorder="1" applyAlignment="1">
      <alignment horizontal="center" vertical="center" wrapText="1" justifyLastLine="1" shrinkToFit="1"/>
    </xf>
    <xf numFmtId="6" fontId="9" fillId="0" borderId="9" xfId="1" applyFont="1" applyFill="1" applyBorder="1" applyAlignment="1">
      <alignment horizontal="center" vertical="center"/>
    </xf>
    <xf numFmtId="6" fontId="18" fillId="0" borderId="9" xfId="1" applyFont="1" applyFill="1" applyBorder="1" applyAlignment="1">
      <alignment horizontal="center" vertical="center"/>
    </xf>
    <xf numFmtId="0" fontId="0" fillId="0" borderId="18" xfId="0" applyBorder="1" applyAlignment="1">
      <alignment horizontal="distributed" vertical="center" justifyLastLine="1" shrinkToFit="1"/>
    </xf>
    <xf numFmtId="0" fontId="0" fillId="0" borderId="18" xfId="0" applyFont="1" applyBorder="1" applyAlignment="1">
      <alignment horizontal="distributed" vertical="center" justifyLastLine="1" shrinkToFit="1"/>
    </xf>
    <xf numFmtId="0" fontId="0" fillId="0" borderId="19" xfId="0" applyFont="1" applyBorder="1" applyAlignment="1">
      <alignment horizontal="distributed" vertical="center" justifyLastLine="1" shrinkToFit="1"/>
    </xf>
    <xf numFmtId="176" fontId="0" fillId="0" borderId="9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179" fontId="12" fillId="0" borderId="45" xfId="0" applyNumberFormat="1" applyFont="1" applyBorder="1" applyAlignment="1">
      <alignment horizontal="center" vertical="center" shrinkToFit="1"/>
    </xf>
    <xf numFmtId="179" fontId="12" fillId="0" borderId="47" xfId="0" applyNumberFormat="1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8" fontId="0" fillId="0" borderId="34" xfId="0" applyNumberFormat="1" applyFont="1" applyBorder="1" applyAlignment="1">
      <alignment horizontal="center" vertical="center" shrinkToFit="1"/>
    </xf>
    <xf numFmtId="178" fontId="0" fillId="0" borderId="36" xfId="0" applyNumberFormat="1" applyFont="1" applyBorder="1" applyAlignment="1">
      <alignment horizontal="center" vertical="center" shrinkToFit="1"/>
    </xf>
    <xf numFmtId="0" fontId="16" fillId="3" borderId="44" xfId="0" applyFont="1" applyFill="1" applyBorder="1" applyAlignment="1">
      <alignment horizontal="center" vertical="center"/>
    </xf>
    <xf numFmtId="0" fontId="16" fillId="3" borderId="51" xfId="0" applyFont="1" applyFill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 shrinkToFit="1"/>
    </xf>
    <xf numFmtId="176" fontId="0" fillId="0" borderId="46" xfId="0" applyNumberForma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distributed" vertical="center" justifyLastLine="1" shrinkToFit="1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26" xfId="0" applyBorder="1" applyAlignment="1">
      <alignment horizontal="distributed" vertical="center" justifyLastLine="1" shrinkToFit="1"/>
    </xf>
    <xf numFmtId="0" fontId="0" fillId="0" borderId="28" xfId="0" applyFont="1" applyBorder="1" applyAlignment="1">
      <alignment horizontal="distributed" vertical="center" justifyLastLine="1" shrinkToFit="1"/>
    </xf>
  </cellXfs>
  <cellStyles count="3">
    <cellStyle name="通貨" xfId="1" builtinId="7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BFBFBF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47"/>
  <sheetViews>
    <sheetView tabSelected="1" topLeftCell="I1" zoomScale="70" zoomScaleNormal="70" workbookViewId="0">
      <pane ySplit="3" topLeftCell="A21" activePane="bottomLeft" state="frozen"/>
      <selection pane="bottomLeft" activeCell="BR40" sqref="BR40:BR41"/>
    </sheetView>
  </sheetViews>
  <sheetFormatPr defaultRowHeight="13.5" x14ac:dyDescent="0.15"/>
  <cols>
    <col min="1" max="1" width="10.625" customWidth="1"/>
    <col min="2" max="2" width="14.625" customWidth="1"/>
    <col min="3" max="62" width="2.625" customWidth="1"/>
    <col min="63" max="70" width="6.625" customWidth="1"/>
    <col min="71" max="71" width="10.625" customWidth="1"/>
    <col min="72" max="74" width="6.625" customWidth="1"/>
    <col min="76" max="78" width="2.625" customWidth="1"/>
    <col min="279" max="279" width="10.625" customWidth="1"/>
    <col min="280" max="318" width="2.625" customWidth="1"/>
    <col min="319" max="326" width="6.625" customWidth="1"/>
    <col min="327" max="327" width="8.625" customWidth="1"/>
    <col min="328" max="330" width="6.625" customWidth="1"/>
    <col min="535" max="535" width="10.625" customWidth="1"/>
    <col min="536" max="574" width="2.625" customWidth="1"/>
    <col min="575" max="582" width="6.625" customWidth="1"/>
    <col min="583" max="583" width="8.625" customWidth="1"/>
    <col min="584" max="586" width="6.625" customWidth="1"/>
    <col min="791" max="791" width="10.625" customWidth="1"/>
    <col min="792" max="830" width="2.625" customWidth="1"/>
    <col min="831" max="838" width="6.625" customWidth="1"/>
    <col min="839" max="839" width="8.625" customWidth="1"/>
    <col min="840" max="842" width="6.625" customWidth="1"/>
    <col min="1047" max="1047" width="10.625" customWidth="1"/>
    <col min="1048" max="1086" width="2.625" customWidth="1"/>
    <col min="1087" max="1094" width="6.625" customWidth="1"/>
    <col min="1095" max="1095" width="8.625" customWidth="1"/>
    <col min="1096" max="1098" width="6.625" customWidth="1"/>
    <col min="1303" max="1303" width="10.625" customWidth="1"/>
    <col min="1304" max="1342" width="2.625" customWidth="1"/>
    <col min="1343" max="1350" width="6.625" customWidth="1"/>
    <col min="1351" max="1351" width="8.625" customWidth="1"/>
    <col min="1352" max="1354" width="6.625" customWidth="1"/>
    <col min="1559" max="1559" width="10.625" customWidth="1"/>
    <col min="1560" max="1598" width="2.625" customWidth="1"/>
    <col min="1599" max="1606" width="6.625" customWidth="1"/>
    <col min="1607" max="1607" width="8.625" customWidth="1"/>
    <col min="1608" max="1610" width="6.625" customWidth="1"/>
    <col min="1815" max="1815" width="10.625" customWidth="1"/>
    <col min="1816" max="1854" width="2.625" customWidth="1"/>
    <col min="1855" max="1862" width="6.625" customWidth="1"/>
    <col min="1863" max="1863" width="8.625" customWidth="1"/>
    <col min="1864" max="1866" width="6.625" customWidth="1"/>
    <col min="2071" max="2071" width="10.625" customWidth="1"/>
    <col min="2072" max="2110" width="2.625" customWidth="1"/>
    <col min="2111" max="2118" width="6.625" customWidth="1"/>
    <col min="2119" max="2119" width="8.625" customWidth="1"/>
    <col min="2120" max="2122" width="6.625" customWidth="1"/>
    <col min="2327" max="2327" width="10.625" customWidth="1"/>
    <col min="2328" max="2366" width="2.625" customWidth="1"/>
    <col min="2367" max="2374" width="6.625" customWidth="1"/>
    <col min="2375" max="2375" width="8.625" customWidth="1"/>
    <col min="2376" max="2378" width="6.625" customWidth="1"/>
    <col min="2583" max="2583" width="10.625" customWidth="1"/>
    <col min="2584" max="2622" width="2.625" customWidth="1"/>
    <col min="2623" max="2630" width="6.625" customWidth="1"/>
    <col min="2631" max="2631" width="8.625" customWidth="1"/>
    <col min="2632" max="2634" width="6.625" customWidth="1"/>
    <col min="2839" max="2839" width="10.625" customWidth="1"/>
    <col min="2840" max="2878" width="2.625" customWidth="1"/>
    <col min="2879" max="2886" width="6.625" customWidth="1"/>
    <col min="2887" max="2887" width="8.625" customWidth="1"/>
    <col min="2888" max="2890" width="6.625" customWidth="1"/>
    <col min="3095" max="3095" width="10.625" customWidth="1"/>
    <col min="3096" max="3134" width="2.625" customWidth="1"/>
    <col min="3135" max="3142" width="6.625" customWidth="1"/>
    <col min="3143" max="3143" width="8.625" customWidth="1"/>
    <col min="3144" max="3146" width="6.625" customWidth="1"/>
    <col min="3351" max="3351" width="10.625" customWidth="1"/>
    <col min="3352" max="3390" width="2.625" customWidth="1"/>
    <col min="3391" max="3398" width="6.625" customWidth="1"/>
    <col min="3399" max="3399" width="8.625" customWidth="1"/>
    <col min="3400" max="3402" width="6.625" customWidth="1"/>
    <col min="3607" max="3607" width="10.625" customWidth="1"/>
    <col min="3608" max="3646" width="2.625" customWidth="1"/>
    <col min="3647" max="3654" width="6.625" customWidth="1"/>
    <col min="3655" max="3655" width="8.625" customWidth="1"/>
    <col min="3656" max="3658" width="6.625" customWidth="1"/>
    <col min="3863" max="3863" width="10.625" customWidth="1"/>
    <col min="3864" max="3902" width="2.625" customWidth="1"/>
    <col min="3903" max="3910" width="6.625" customWidth="1"/>
    <col min="3911" max="3911" width="8.625" customWidth="1"/>
    <col min="3912" max="3914" width="6.625" customWidth="1"/>
    <col min="4119" max="4119" width="10.625" customWidth="1"/>
    <col min="4120" max="4158" width="2.625" customWidth="1"/>
    <col min="4159" max="4166" width="6.625" customWidth="1"/>
    <col min="4167" max="4167" width="8.625" customWidth="1"/>
    <col min="4168" max="4170" width="6.625" customWidth="1"/>
    <col min="4375" max="4375" width="10.625" customWidth="1"/>
    <col min="4376" max="4414" width="2.625" customWidth="1"/>
    <col min="4415" max="4422" width="6.625" customWidth="1"/>
    <col min="4423" max="4423" width="8.625" customWidth="1"/>
    <col min="4424" max="4426" width="6.625" customWidth="1"/>
    <col min="4631" max="4631" width="10.625" customWidth="1"/>
    <col min="4632" max="4670" width="2.625" customWidth="1"/>
    <col min="4671" max="4678" width="6.625" customWidth="1"/>
    <col min="4679" max="4679" width="8.625" customWidth="1"/>
    <col min="4680" max="4682" width="6.625" customWidth="1"/>
    <col min="4887" max="4887" width="10.625" customWidth="1"/>
    <col min="4888" max="4926" width="2.625" customWidth="1"/>
    <col min="4927" max="4934" width="6.625" customWidth="1"/>
    <col min="4935" max="4935" width="8.625" customWidth="1"/>
    <col min="4936" max="4938" width="6.625" customWidth="1"/>
    <col min="5143" max="5143" width="10.625" customWidth="1"/>
    <col min="5144" max="5182" width="2.625" customWidth="1"/>
    <col min="5183" max="5190" width="6.625" customWidth="1"/>
    <col min="5191" max="5191" width="8.625" customWidth="1"/>
    <col min="5192" max="5194" width="6.625" customWidth="1"/>
    <col min="5399" max="5399" width="10.625" customWidth="1"/>
    <col min="5400" max="5438" width="2.625" customWidth="1"/>
    <col min="5439" max="5446" width="6.625" customWidth="1"/>
    <col min="5447" max="5447" width="8.625" customWidth="1"/>
    <col min="5448" max="5450" width="6.625" customWidth="1"/>
    <col min="5655" max="5655" width="10.625" customWidth="1"/>
    <col min="5656" max="5694" width="2.625" customWidth="1"/>
    <col min="5695" max="5702" width="6.625" customWidth="1"/>
    <col min="5703" max="5703" width="8.625" customWidth="1"/>
    <col min="5704" max="5706" width="6.625" customWidth="1"/>
    <col min="5911" max="5911" width="10.625" customWidth="1"/>
    <col min="5912" max="5950" width="2.625" customWidth="1"/>
    <col min="5951" max="5958" width="6.625" customWidth="1"/>
    <col min="5959" max="5959" width="8.625" customWidth="1"/>
    <col min="5960" max="5962" width="6.625" customWidth="1"/>
    <col min="6167" max="6167" width="10.625" customWidth="1"/>
    <col min="6168" max="6206" width="2.625" customWidth="1"/>
    <col min="6207" max="6214" width="6.625" customWidth="1"/>
    <col min="6215" max="6215" width="8.625" customWidth="1"/>
    <col min="6216" max="6218" width="6.625" customWidth="1"/>
    <col min="6423" max="6423" width="10.625" customWidth="1"/>
    <col min="6424" max="6462" width="2.625" customWidth="1"/>
    <col min="6463" max="6470" width="6.625" customWidth="1"/>
    <col min="6471" max="6471" width="8.625" customWidth="1"/>
    <col min="6472" max="6474" width="6.625" customWidth="1"/>
    <col min="6679" max="6679" width="10.625" customWidth="1"/>
    <col min="6680" max="6718" width="2.625" customWidth="1"/>
    <col min="6719" max="6726" width="6.625" customWidth="1"/>
    <col min="6727" max="6727" width="8.625" customWidth="1"/>
    <col min="6728" max="6730" width="6.625" customWidth="1"/>
    <col min="6935" max="6935" width="10.625" customWidth="1"/>
    <col min="6936" max="6974" width="2.625" customWidth="1"/>
    <col min="6975" max="6982" width="6.625" customWidth="1"/>
    <col min="6983" max="6983" width="8.625" customWidth="1"/>
    <col min="6984" max="6986" width="6.625" customWidth="1"/>
    <col min="7191" max="7191" width="10.625" customWidth="1"/>
    <col min="7192" max="7230" width="2.625" customWidth="1"/>
    <col min="7231" max="7238" width="6.625" customWidth="1"/>
    <col min="7239" max="7239" width="8.625" customWidth="1"/>
    <col min="7240" max="7242" width="6.625" customWidth="1"/>
    <col min="7447" max="7447" width="10.625" customWidth="1"/>
    <col min="7448" max="7486" width="2.625" customWidth="1"/>
    <col min="7487" max="7494" width="6.625" customWidth="1"/>
    <col min="7495" max="7495" width="8.625" customWidth="1"/>
    <col min="7496" max="7498" width="6.625" customWidth="1"/>
    <col min="7703" max="7703" width="10.625" customWidth="1"/>
    <col min="7704" max="7742" width="2.625" customWidth="1"/>
    <col min="7743" max="7750" width="6.625" customWidth="1"/>
    <col min="7751" max="7751" width="8.625" customWidth="1"/>
    <col min="7752" max="7754" width="6.625" customWidth="1"/>
    <col min="7959" max="7959" width="10.625" customWidth="1"/>
    <col min="7960" max="7998" width="2.625" customWidth="1"/>
    <col min="7999" max="8006" width="6.625" customWidth="1"/>
    <col min="8007" max="8007" width="8.625" customWidth="1"/>
    <col min="8008" max="8010" width="6.625" customWidth="1"/>
    <col min="8215" max="8215" width="10.625" customWidth="1"/>
    <col min="8216" max="8254" width="2.625" customWidth="1"/>
    <col min="8255" max="8262" width="6.625" customWidth="1"/>
    <col min="8263" max="8263" width="8.625" customWidth="1"/>
    <col min="8264" max="8266" width="6.625" customWidth="1"/>
    <col min="8471" max="8471" width="10.625" customWidth="1"/>
    <col min="8472" max="8510" width="2.625" customWidth="1"/>
    <col min="8511" max="8518" width="6.625" customWidth="1"/>
    <col min="8519" max="8519" width="8.625" customWidth="1"/>
    <col min="8520" max="8522" width="6.625" customWidth="1"/>
    <col min="8727" max="8727" width="10.625" customWidth="1"/>
    <col min="8728" max="8766" width="2.625" customWidth="1"/>
    <col min="8767" max="8774" width="6.625" customWidth="1"/>
    <col min="8775" max="8775" width="8.625" customWidth="1"/>
    <col min="8776" max="8778" width="6.625" customWidth="1"/>
    <col min="8983" max="8983" width="10.625" customWidth="1"/>
    <col min="8984" max="9022" width="2.625" customWidth="1"/>
    <col min="9023" max="9030" width="6.625" customWidth="1"/>
    <col min="9031" max="9031" width="8.625" customWidth="1"/>
    <col min="9032" max="9034" width="6.625" customWidth="1"/>
    <col min="9239" max="9239" width="10.625" customWidth="1"/>
    <col min="9240" max="9278" width="2.625" customWidth="1"/>
    <col min="9279" max="9286" width="6.625" customWidth="1"/>
    <col min="9287" max="9287" width="8.625" customWidth="1"/>
    <col min="9288" max="9290" width="6.625" customWidth="1"/>
    <col min="9495" max="9495" width="10.625" customWidth="1"/>
    <col min="9496" max="9534" width="2.625" customWidth="1"/>
    <col min="9535" max="9542" width="6.625" customWidth="1"/>
    <col min="9543" max="9543" width="8.625" customWidth="1"/>
    <col min="9544" max="9546" width="6.625" customWidth="1"/>
    <col min="9751" max="9751" width="10.625" customWidth="1"/>
    <col min="9752" max="9790" width="2.625" customWidth="1"/>
    <col min="9791" max="9798" width="6.625" customWidth="1"/>
    <col min="9799" max="9799" width="8.625" customWidth="1"/>
    <col min="9800" max="9802" width="6.625" customWidth="1"/>
    <col min="10007" max="10007" width="10.625" customWidth="1"/>
    <col min="10008" max="10046" width="2.625" customWidth="1"/>
    <col min="10047" max="10054" width="6.625" customWidth="1"/>
    <col min="10055" max="10055" width="8.625" customWidth="1"/>
    <col min="10056" max="10058" width="6.625" customWidth="1"/>
    <col min="10263" max="10263" width="10.625" customWidth="1"/>
    <col min="10264" max="10302" width="2.625" customWidth="1"/>
    <col min="10303" max="10310" width="6.625" customWidth="1"/>
    <col min="10311" max="10311" width="8.625" customWidth="1"/>
    <col min="10312" max="10314" width="6.625" customWidth="1"/>
    <col min="10519" max="10519" width="10.625" customWidth="1"/>
    <col min="10520" max="10558" width="2.625" customWidth="1"/>
    <col min="10559" max="10566" width="6.625" customWidth="1"/>
    <col min="10567" max="10567" width="8.625" customWidth="1"/>
    <col min="10568" max="10570" width="6.625" customWidth="1"/>
    <col min="10775" max="10775" width="10.625" customWidth="1"/>
    <col min="10776" max="10814" width="2.625" customWidth="1"/>
    <col min="10815" max="10822" width="6.625" customWidth="1"/>
    <col min="10823" max="10823" width="8.625" customWidth="1"/>
    <col min="10824" max="10826" width="6.625" customWidth="1"/>
    <col min="11031" max="11031" width="10.625" customWidth="1"/>
    <col min="11032" max="11070" width="2.625" customWidth="1"/>
    <col min="11071" max="11078" width="6.625" customWidth="1"/>
    <col min="11079" max="11079" width="8.625" customWidth="1"/>
    <col min="11080" max="11082" width="6.625" customWidth="1"/>
    <col min="11287" max="11287" width="10.625" customWidth="1"/>
    <col min="11288" max="11326" width="2.625" customWidth="1"/>
    <col min="11327" max="11334" width="6.625" customWidth="1"/>
    <col min="11335" max="11335" width="8.625" customWidth="1"/>
    <col min="11336" max="11338" width="6.625" customWidth="1"/>
    <col min="11543" max="11543" width="10.625" customWidth="1"/>
    <col min="11544" max="11582" width="2.625" customWidth="1"/>
    <col min="11583" max="11590" width="6.625" customWidth="1"/>
    <col min="11591" max="11591" width="8.625" customWidth="1"/>
    <col min="11592" max="11594" width="6.625" customWidth="1"/>
    <col min="11799" max="11799" width="10.625" customWidth="1"/>
    <col min="11800" max="11838" width="2.625" customWidth="1"/>
    <col min="11839" max="11846" width="6.625" customWidth="1"/>
    <col min="11847" max="11847" width="8.625" customWidth="1"/>
    <col min="11848" max="11850" width="6.625" customWidth="1"/>
    <col min="12055" max="12055" width="10.625" customWidth="1"/>
    <col min="12056" max="12094" width="2.625" customWidth="1"/>
    <col min="12095" max="12102" width="6.625" customWidth="1"/>
    <col min="12103" max="12103" width="8.625" customWidth="1"/>
    <col min="12104" max="12106" width="6.625" customWidth="1"/>
    <col min="12311" max="12311" width="10.625" customWidth="1"/>
    <col min="12312" max="12350" width="2.625" customWidth="1"/>
    <col min="12351" max="12358" width="6.625" customWidth="1"/>
    <col min="12359" max="12359" width="8.625" customWidth="1"/>
    <col min="12360" max="12362" width="6.625" customWidth="1"/>
    <col min="12567" max="12567" width="10.625" customWidth="1"/>
    <col min="12568" max="12606" width="2.625" customWidth="1"/>
    <col min="12607" max="12614" width="6.625" customWidth="1"/>
    <col min="12615" max="12615" width="8.625" customWidth="1"/>
    <col min="12616" max="12618" width="6.625" customWidth="1"/>
    <col min="12823" max="12823" width="10.625" customWidth="1"/>
    <col min="12824" max="12862" width="2.625" customWidth="1"/>
    <col min="12863" max="12870" width="6.625" customWidth="1"/>
    <col min="12871" max="12871" width="8.625" customWidth="1"/>
    <col min="12872" max="12874" width="6.625" customWidth="1"/>
    <col min="13079" max="13079" width="10.625" customWidth="1"/>
    <col min="13080" max="13118" width="2.625" customWidth="1"/>
    <col min="13119" max="13126" width="6.625" customWidth="1"/>
    <col min="13127" max="13127" width="8.625" customWidth="1"/>
    <col min="13128" max="13130" width="6.625" customWidth="1"/>
    <col min="13335" max="13335" width="10.625" customWidth="1"/>
    <col min="13336" max="13374" width="2.625" customWidth="1"/>
    <col min="13375" max="13382" width="6.625" customWidth="1"/>
    <col min="13383" max="13383" width="8.625" customWidth="1"/>
    <col min="13384" max="13386" width="6.625" customWidth="1"/>
    <col min="13591" max="13591" width="10.625" customWidth="1"/>
    <col min="13592" max="13630" width="2.625" customWidth="1"/>
    <col min="13631" max="13638" width="6.625" customWidth="1"/>
    <col min="13639" max="13639" width="8.625" customWidth="1"/>
    <col min="13640" max="13642" width="6.625" customWidth="1"/>
    <col min="13847" max="13847" width="10.625" customWidth="1"/>
    <col min="13848" max="13886" width="2.625" customWidth="1"/>
    <col min="13887" max="13894" width="6.625" customWidth="1"/>
    <col min="13895" max="13895" width="8.625" customWidth="1"/>
    <col min="13896" max="13898" width="6.625" customWidth="1"/>
    <col min="14103" max="14103" width="10.625" customWidth="1"/>
    <col min="14104" max="14142" width="2.625" customWidth="1"/>
    <col min="14143" max="14150" width="6.625" customWidth="1"/>
    <col min="14151" max="14151" width="8.625" customWidth="1"/>
    <col min="14152" max="14154" width="6.625" customWidth="1"/>
    <col min="14359" max="14359" width="10.625" customWidth="1"/>
    <col min="14360" max="14398" width="2.625" customWidth="1"/>
    <col min="14399" max="14406" width="6.625" customWidth="1"/>
    <col min="14407" max="14407" width="8.625" customWidth="1"/>
    <col min="14408" max="14410" width="6.625" customWidth="1"/>
    <col min="14615" max="14615" width="10.625" customWidth="1"/>
    <col min="14616" max="14654" width="2.625" customWidth="1"/>
    <col min="14655" max="14662" width="6.625" customWidth="1"/>
    <col min="14663" max="14663" width="8.625" customWidth="1"/>
    <col min="14664" max="14666" width="6.625" customWidth="1"/>
    <col min="14871" max="14871" width="10.625" customWidth="1"/>
    <col min="14872" max="14910" width="2.625" customWidth="1"/>
    <col min="14911" max="14918" width="6.625" customWidth="1"/>
    <col min="14919" max="14919" width="8.625" customWidth="1"/>
    <col min="14920" max="14922" width="6.625" customWidth="1"/>
    <col min="15127" max="15127" width="10.625" customWidth="1"/>
    <col min="15128" max="15166" width="2.625" customWidth="1"/>
    <col min="15167" max="15174" width="6.625" customWidth="1"/>
    <col min="15175" max="15175" width="8.625" customWidth="1"/>
    <col min="15176" max="15178" width="6.625" customWidth="1"/>
    <col min="15383" max="15383" width="10.625" customWidth="1"/>
    <col min="15384" max="15422" width="2.625" customWidth="1"/>
    <col min="15423" max="15430" width="6.625" customWidth="1"/>
    <col min="15431" max="15431" width="8.625" customWidth="1"/>
    <col min="15432" max="15434" width="6.625" customWidth="1"/>
    <col min="15639" max="15639" width="10.625" customWidth="1"/>
    <col min="15640" max="15678" width="2.625" customWidth="1"/>
    <col min="15679" max="15686" width="6.625" customWidth="1"/>
    <col min="15687" max="15687" width="8.625" customWidth="1"/>
    <col min="15688" max="15690" width="6.625" customWidth="1"/>
    <col min="15895" max="15895" width="10.625" customWidth="1"/>
    <col min="15896" max="15934" width="2.625" customWidth="1"/>
    <col min="15935" max="15942" width="6.625" customWidth="1"/>
    <col min="15943" max="15943" width="8.625" customWidth="1"/>
    <col min="15944" max="15946" width="6.625" customWidth="1"/>
    <col min="16151" max="16151" width="10.625" customWidth="1"/>
    <col min="16152" max="16190" width="2.625" customWidth="1"/>
    <col min="16191" max="16198" width="6.625" customWidth="1"/>
    <col min="16199" max="16199" width="8.625" customWidth="1"/>
    <col min="16200" max="16202" width="6.625" customWidth="1"/>
  </cols>
  <sheetData>
    <row r="1" spans="1:78" ht="30" customHeight="1" x14ac:dyDescent="0.15">
      <c r="A1" s="82" t="s">
        <v>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3"/>
      <c r="AV1" s="80" t="s">
        <v>20</v>
      </c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1" t="s">
        <v>18</v>
      </c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X1" s="76" t="s">
        <v>34</v>
      </c>
      <c r="BY1" s="76"/>
      <c r="BZ1" s="76"/>
    </row>
    <row r="2" spans="1:78" ht="30" customHeight="1" thickBot="1" x14ac:dyDescent="0.2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3"/>
      <c r="AV2" s="87" t="s">
        <v>49</v>
      </c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8" t="s">
        <v>19</v>
      </c>
      <c r="BR2" s="88"/>
      <c r="BS2" s="88"/>
      <c r="BT2" s="77" t="s">
        <v>6</v>
      </c>
      <c r="BU2" s="78"/>
      <c r="BV2" s="79"/>
      <c r="BX2" s="76"/>
      <c r="BY2" s="76"/>
      <c r="BZ2" s="76"/>
    </row>
    <row r="3" spans="1:78" ht="30" customHeight="1" thickTop="1" x14ac:dyDescent="0.15">
      <c r="A3" s="85" t="s">
        <v>47</v>
      </c>
      <c r="B3" s="86"/>
      <c r="C3" s="89" t="str">
        <f>+A5</f>
        <v>西須磨</v>
      </c>
      <c r="D3" s="89"/>
      <c r="E3" s="89"/>
      <c r="F3" s="89" t="str">
        <f>+A7</f>
        <v>会下山</v>
      </c>
      <c r="G3" s="89"/>
      <c r="H3" s="89"/>
      <c r="I3" s="89" t="str">
        <f>+A9</f>
        <v>真陽</v>
      </c>
      <c r="J3" s="89"/>
      <c r="K3" s="89"/>
      <c r="L3" s="89" t="str">
        <f>+A11</f>
        <v>白川</v>
      </c>
      <c r="M3" s="89"/>
      <c r="N3" s="89"/>
      <c r="O3" s="89" t="str">
        <f>+A13</f>
        <v>東須磨</v>
      </c>
      <c r="P3" s="89"/>
      <c r="Q3" s="89"/>
      <c r="R3" s="89" t="str">
        <f>+A15</f>
        <v>須磨</v>
      </c>
      <c r="S3" s="89"/>
      <c r="T3" s="89"/>
      <c r="U3" s="89" t="str">
        <f>+A17</f>
        <v>妙法寺</v>
      </c>
      <c r="V3" s="89"/>
      <c r="W3" s="89"/>
      <c r="X3" s="89" t="str">
        <f>+A19</f>
        <v>長坂</v>
      </c>
      <c r="Y3" s="89"/>
      <c r="Z3" s="89"/>
      <c r="AA3" s="89" t="str">
        <f>+A21</f>
        <v>宮川</v>
      </c>
      <c r="AB3" s="89"/>
      <c r="AC3" s="89"/>
      <c r="AD3" s="89" t="str">
        <f>+A23</f>
        <v>神戸福田</v>
      </c>
      <c r="AE3" s="89"/>
      <c r="AF3" s="89"/>
      <c r="AG3" s="89" t="str">
        <f>+A25</f>
        <v>若草</v>
      </c>
      <c r="AH3" s="89"/>
      <c r="AI3" s="89"/>
      <c r="AJ3" s="90" t="str">
        <f>+A27</f>
        <v>板宿</v>
      </c>
      <c r="AK3" s="90"/>
      <c r="AL3" s="90"/>
      <c r="AM3" s="89" t="str">
        <f>+A29</f>
        <v>高倉台</v>
      </c>
      <c r="AN3" s="89"/>
      <c r="AO3" s="89"/>
      <c r="AP3" s="89" t="str">
        <f>+A31</f>
        <v>西落合</v>
      </c>
      <c r="AQ3" s="89"/>
      <c r="AR3" s="89"/>
      <c r="AS3" s="90" t="str">
        <f>+A33</f>
        <v>和田岬</v>
      </c>
      <c r="AT3" s="90"/>
      <c r="AU3" s="90"/>
      <c r="AV3" s="90" t="str">
        <f>+A35</f>
        <v>南落合</v>
      </c>
      <c r="AW3" s="90"/>
      <c r="AX3" s="90"/>
      <c r="AY3" s="89" t="str">
        <f>+A37</f>
        <v>神戸</v>
      </c>
      <c r="AZ3" s="89"/>
      <c r="BA3" s="89"/>
      <c r="BB3" s="89" t="str">
        <f>+A39</f>
        <v>横尾</v>
      </c>
      <c r="BC3" s="89"/>
      <c r="BD3" s="89"/>
      <c r="BE3" s="90" t="str">
        <f>+A41</f>
        <v>花谷</v>
      </c>
      <c r="BF3" s="90"/>
      <c r="BG3" s="90"/>
      <c r="BH3" s="90" t="str">
        <f>+A43</f>
        <v>落合</v>
      </c>
      <c r="BI3" s="90"/>
      <c r="BJ3" s="91"/>
      <c r="BK3" s="50" t="s">
        <v>7</v>
      </c>
      <c r="BL3" s="51" t="s">
        <v>8</v>
      </c>
      <c r="BM3" s="52" t="s">
        <v>9</v>
      </c>
      <c r="BN3" s="53" t="s">
        <v>10</v>
      </c>
      <c r="BO3" s="58" t="s">
        <v>11</v>
      </c>
      <c r="BP3" s="59" t="s">
        <v>12</v>
      </c>
      <c r="BQ3" s="60" t="s">
        <v>13</v>
      </c>
      <c r="BR3" s="70" t="s">
        <v>14</v>
      </c>
      <c r="BS3" s="71"/>
      <c r="BT3" s="64" t="s">
        <v>11</v>
      </c>
      <c r="BU3" s="65" t="s">
        <v>12</v>
      </c>
      <c r="BV3" s="66" t="s">
        <v>13</v>
      </c>
      <c r="BX3" s="76"/>
      <c r="BY3" s="76"/>
      <c r="BZ3" s="76"/>
    </row>
    <row r="4" spans="1:78" ht="20.100000000000001" customHeight="1" x14ac:dyDescent="0.15">
      <c r="A4" s="38">
        <v>1</v>
      </c>
      <c r="B4" s="4"/>
      <c r="C4" s="29"/>
      <c r="D4" s="30"/>
      <c r="E4" s="31"/>
      <c r="F4" s="26"/>
      <c r="G4" s="28">
        <v>-1</v>
      </c>
      <c r="H4" s="27"/>
      <c r="I4" s="26"/>
      <c r="J4" s="28">
        <v>-1</v>
      </c>
      <c r="K4" s="27"/>
      <c r="L4" s="26"/>
      <c r="M4" s="28">
        <v>-1</v>
      </c>
      <c r="N4" s="27"/>
      <c r="O4" s="26"/>
      <c r="P4" s="28">
        <v>-1</v>
      </c>
      <c r="Q4" s="27"/>
      <c r="R4" s="26"/>
      <c r="S4" s="28">
        <v>-1</v>
      </c>
      <c r="T4" s="27"/>
      <c r="U4" s="26"/>
      <c r="V4" s="28">
        <v>-1</v>
      </c>
      <c r="W4" s="27"/>
      <c r="X4" s="26"/>
      <c r="Y4" s="28">
        <v>-1</v>
      </c>
      <c r="Z4" s="27"/>
      <c r="AA4" s="26"/>
      <c r="AB4" s="28">
        <v>-1</v>
      </c>
      <c r="AC4" s="27"/>
      <c r="AD4" s="26"/>
      <c r="AE4" s="28">
        <v>-1</v>
      </c>
      <c r="AF4" s="27"/>
      <c r="AG4" s="26"/>
      <c r="AH4" s="28">
        <v>-1</v>
      </c>
      <c r="AI4" s="27"/>
      <c r="AJ4" s="26"/>
      <c r="AK4" s="28">
        <v>-1</v>
      </c>
      <c r="AL4" s="27"/>
      <c r="AM4" s="26"/>
      <c r="AN4" s="28">
        <v>-1</v>
      </c>
      <c r="AO4" s="27"/>
      <c r="AP4" s="26"/>
      <c r="AQ4" s="28">
        <v>-1</v>
      </c>
      <c r="AR4" s="27"/>
      <c r="AS4" s="26"/>
      <c r="AT4" s="28">
        <v>-1</v>
      </c>
      <c r="AU4" s="27"/>
      <c r="AV4" s="26"/>
      <c r="AW4" s="28">
        <v>-1</v>
      </c>
      <c r="AX4" s="27"/>
      <c r="AY4" s="26"/>
      <c r="AZ4" s="28">
        <v>-1</v>
      </c>
      <c r="BA4" s="27"/>
      <c r="BB4" s="26"/>
      <c r="BC4" s="28">
        <v>-1</v>
      </c>
      <c r="BD4" s="27"/>
      <c r="BE4" s="26"/>
      <c r="BF4" s="28">
        <v>-1</v>
      </c>
      <c r="BG4" s="27"/>
      <c r="BH4" s="26"/>
      <c r="BI4" s="28">
        <v>-1</v>
      </c>
      <c r="BJ4" s="39"/>
      <c r="BK4" s="111">
        <f>COUNTIF(C4:BJ4,1)</f>
        <v>0</v>
      </c>
      <c r="BL4" s="108">
        <f>COUNTIF(C4:BJ4,-1)</f>
        <v>19</v>
      </c>
      <c r="BM4" s="108">
        <f>COUNTIF(C4:BJ4,0)</f>
        <v>0</v>
      </c>
      <c r="BN4" s="96">
        <f>+BK4*3+BM4</f>
        <v>0</v>
      </c>
      <c r="BO4" s="98">
        <f>+C5+F5+I5+L5+O5+R5+U5+X5+AA5+AD5+AG5+AJ5+AM5+AP5+AS5+AV5+AY5+BB5+BE5+BH5</f>
        <v>19</v>
      </c>
      <c r="BP4" s="100">
        <f>+E5+H5+K5+N5+Q5+T5+W5+Z5+AC5+AF5+AI5+AL5+AO5+AR5+AU5+AX5+BA5+BD5+BG5+BJ5</f>
        <v>274</v>
      </c>
      <c r="BQ4" s="102">
        <f>+BO4-BP4</f>
        <v>-255</v>
      </c>
      <c r="BR4" s="104">
        <v>20</v>
      </c>
      <c r="BS4" s="72">
        <f t="shared" ref="BS4:BS44" si="0">+A4</f>
        <v>1</v>
      </c>
      <c r="BT4" s="106">
        <f>+BO4/(BK4+BL4+BM4)</f>
        <v>1</v>
      </c>
      <c r="BU4" s="92">
        <f>+BP4/(BK4+BL4+BM4)</f>
        <v>14.421052631578947</v>
      </c>
      <c r="BV4" s="94">
        <f>+(BO4-BP4)/(BK4+BL4+BM4)</f>
        <v>-13.421052631578947</v>
      </c>
      <c r="BX4" s="26"/>
      <c r="BY4" s="28">
        <f t="shared" ref="BY4:BY6" si="1">SIGN(BX5-BZ5)</f>
        <v>1</v>
      </c>
      <c r="BZ4" s="27"/>
    </row>
    <row r="5" spans="1:78" ht="20.100000000000001" customHeight="1" x14ac:dyDescent="0.15">
      <c r="A5" s="40" t="s">
        <v>21</v>
      </c>
      <c r="B5" s="11" t="s">
        <v>35</v>
      </c>
      <c r="C5" s="5"/>
      <c r="D5" s="6"/>
      <c r="E5" s="7"/>
      <c r="F5" s="8">
        <v>0</v>
      </c>
      <c r="G5" s="9" t="s">
        <v>33</v>
      </c>
      <c r="H5" s="10">
        <v>13</v>
      </c>
      <c r="I5" s="8">
        <v>5</v>
      </c>
      <c r="J5" s="9" t="s">
        <v>33</v>
      </c>
      <c r="K5" s="10">
        <v>11</v>
      </c>
      <c r="L5" s="8">
        <v>0</v>
      </c>
      <c r="M5" s="9" t="s">
        <v>33</v>
      </c>
      <c r="N5" s="10">
        <v>26</v>
      </c>
      <c r="O5" s="8">
        <v>2</v>
      </c>
      <c r="P5" s="9" t="s">
        <v>33</v>
      </c>
      <c r="Q5" s="10">
        <v>12</v>
      </c>
      <c r="R5" s="8">
        <v>0</v>
      </c>
      <c r="S5" s="9" t="s">
        <v>33</v>
      </c>
      <c r="T5" s="10">
        <v>41</v>
      </c>
      <c r="U5" s="8">
        <v>0</v>
      </c>
      <c r="V5" s="9" t="s">
        <v>33</v>
      </c>
      <c r="W5" s="10">
        <v>15</v>
      </c>
      <c r="X5" s="8">
        <v>1</v>
      </c>
      <c r="Y5" s="9" t="s">
        <v>33</v>
      </c>
      <c r="Z5" s="10">
        <v>13</v>
      </c>
      <c r="AA5" s="8">
        <v>1</v>
      </c>
      <c r="AB5" s="9" t="s">
        <v>33</v>
      </c>
      <c r="AC5" s="10">
        <v>14</v>
      </c>
      <c r="AD5" s="8">
        <v>0</v>
      </c>
      <c r="AE5" s="9" t="s">
        <v>33</v>
      </c>
      <c r="AF5" s="10">
        <v>7</v>
      </c>
      <c r="AG5" s="8">
        <v>1</v>
      </c>
      <c r="AH5" s="9" t="s">
        <v>33</v>
      </c>
      <c r="AI5" s="10">
        <v>17</v>
      </c>
      <c r="AJ5" s="8">
        <v>0</v>
      </c>
      <c r="AK5" s="9" t="s">
        <v>33</v>
      </c>
      <c r="AL5" s="10">
        <v>10</v>
      </c>
      <c r="AM5" s="8">
        <v>5</v>
      </c>
      <c r="AN5" s="9" t="s">
        <v>33</v>
      </c>
      <c r="AO5" s="10">
        <v>6</v>
      </c>
      <c r="AP5" s="8">
        <v>0</v>
      </c>
      <c r="AQ5" s="9" t="s">
        <v>33</v>
      </c>
      <c r="AR5" s="10">
        <v>11</v>
      </c>
      <c r="AS5" s="8">
        <v>0</v>
      </c>
      <c r="AT5" s="9" t="s">
        <v>33</v>
      </c>
      <c r="AU5" s="10">
        <v>10</v>
      </c>
      <c r="AV5" s="8">
        <v>1</v>
      </c>
      <c r="AW5" s="9" t="s">
        <v>33</v>
      </c>
      <c r="AX5" s="10">
        <v>14</v>
      </c>
      <c r="AY5" s="8">
        <v>0</v>
      </c>
      <c r="AZ5" s="9" t="s">
        <v>33</v>
      </c>
      <c r="BA5" s="10">
        <v>11</v>
      </c>
      <c r="BB5" s="8">
        <v>0</v>
      </c>
      <c r="BC5" s="9" t="s">
        <v>33</v>
      </c>
      <c r="BD5" s="10">
        <v>16</v>
      </c>
      <c r="BE5" s="8">
        <v>0</v>
      </c>
      <c r="BF5" s="9" t="s">
        <v>33</v>
      </c>
      <c r="BG5" s="10">
        <v>10</v>
      </c>
      <c r="BH5" s="8">
        <v>3</v>
      </c>
      <c r="BI5" s="9" t="s">
        <v>33</v>
      </c>
      <c r="BJ5" s="41">
        <v>17</v>
      </c>
      <c r="BK5" s="112"/>
      <c r="BL5" s="109"/>
      <c r="BM5" s="109"/>
      <c r="BN5" s="97"/>
      <c r="BO5" s="99"/>
      <c r="BP5" s="101"/>
      <c r="BQ5" s="103"/>
      <c r="BR5" s="105"/>
      <c r="BS5" s="73" t="str">
        <f t="shared" si="0"/>
        <v>西須磨</v>
      </c>
      <c r="BT5" s="107"/>
      <c r="BU5" s="93"/>
      <c r="BV5" s="95"/>
      <c r="BX5" s="8">
        <v>5</v>
      </c>
      <c r="BY5" s="9" t="s">
        <v>33</v>
      </c>
      <c r="BZ5" s="10">
        <v>1</v>
      </c>
    </row>
    <row r="6" spans="1:78" ht="20.100000000000001" customHeight="1" x14ac:dyDescent="0.15">
      <c r="A6" s="38">
        <v>2</v>
      </c>
      <c r="B6" s="4"/>
      <c r="C6" s="26"/>
      <c r="D6" s="37">
        <v>1</v>
      </c>
      <c r="E6" s="27"/>
      <c r="F6" s="29"/>
      <c r="G6" s="30"/>
      <c r="H6" s="31"/>
      <c r="I6" s="26"/>
      <c r="J6" s="37">
        <v>-1</v>
      </c>
      <c r="K6" s="27"/>
      <c r="L6" s="26"/>
      <c r="M6" s="28">
        <v>-1</v>
      </c>
      <c r="N6" s="27"/>
      <c r="O6" s="26"/>
      <c r="P6" s="28">
        <v>1</v>
      </c>
      <c r="Q6" s="27"/>
      <c r="R6" s="26"/>
      <c r="S6" s="28">
        <v>1</v>
      </c>
      <c r="T6" s="27"/>
      <c r="U6" s="26"/>
      <c r="V6" s="28">
        <v>1</v>
      </c>
      <c r="W6" s="27"/>
      <c r="X6" s="26"/>
      <c r="Y6" s="28">
        <v>1</v>
      </c>
      <c r="Z6" s="27"/>
      <c r="AA6" s="26"/>
      <c r="AB6" s="28">
        <v>1</v>
      </c>
      <c r="AC6" s="27"/>
      <c r="AD6" s="26"/>
      <c r="AE6" s="28">
        <v>1</v>
      </c>
      <c r="AF6" s="27"/>
      <c r="AG6" s="26"/>
      <c r="AH6" s="28">
        <v>1</v>
      </c>
      <c r="AI6" s="27"/>
      <c r="AJ6" s="26"/>
      <c r="AK6" s="28">
        <v>1</v>
      </c>
      <c r="AL6" s="27"/>
      <c r="AM6" s="26"/>
      <c r="AN6" s="28">
        <v>1</v>
      </c>
      <c r="AO6" s="27"/>
      <c r="AP6" s="26"/>
      <c r="AQ6" s="28">
        <v>1</v>
      </c>
      <c r="AR6" s="27"/>
      <c r="AS6" s="26"/>
      <c r="AT6" s="28">
        <v>1</v>
      </c>
      <c r="AU6" s="27"/>
      <c r="AV6" s="26"/>
      <c r="AW6" s="28">
        <v>-1</v>
      </c>
      <c r="AX6" s="27"/>
      <c r="AY6" s="26"/>
      <c r="AZ6" s="28">
        <v>1</v>
      </c>
      <c r="BA6" s="27"/>
      <c r="BB6" s="26"/>
      <c r="BC6" s="28">
        <v>1</v>
      </c>
      <c r="BD6" s="27"/>
      <c r="BE6" s="26"/>
      <c r="BF6" s="28">
        <v>-1</v>
      </c>
      <c r="BG6" s="27"/>
      <c r="BH6" s="26"/>
      <c r="BI6" s="28">
        <v>1</v>
      </c>
      <c r="BJ6" s="39"/>
      <c r="BK6" s="111">
        <f>COUNTIF(C6:BJ6,1)</f>
        <v>15</v>
      </c>
      <c r="BL6" s="108">
        <f>COUNTIF(C6:BJ6,-1)</f>
        <v>4</v>
      </c>
      <c r="BM6" s="108">
        <f>COUNTIF(C6:BJ6,0)</f>
        <v>0</v>
      </c>
      <c r="BN6" s="96">
        <f t="shared" ref="BN6" si="2">+BK6*3+BM6</f>
        <v>45</v>
      </c>
      <c r="BO6" s="98">
        <f>+C7+F7+I7+L7+O7+R7+U7+X7+AA7+AD7+AG7+AJ7+AM7+AP7+AS7+AV7+AY7+BB7+BE7+BH7</f>
        <v>133</v>
      </c>
      <c r="BP6" s="100">
        <f t="shared" ref="BP6" si="3">+E7+H7+K7+N7+Q7+T7+W7+Z7+AC7+AF7+AI7+AL7+AO7+AR7+AU7+AX7+BA7+BD7+BG7+BJ7</f>
        <v>50</v>
      </c>
      <c r="BQ6" s="102">
        <f>+BO6-BP6</f>
        <v>83</v>
      </c>
      <c r="BR6" s="104">
        <v>5</v>
      </c>
      <c r="BS6" s="72">
        <f t="shared" si="0"/>
        <v>2</v>
      </c>
      <c r="BT6" s="106">
        <f t="shared" ref="BT6" si="4">+BO6/(BK6+BL6+BM6)</f>
        <v>7</v>
      </c>
      <c r="BU6" s="92">
        <f t="shared" ref="BU6" si="5">+BP6/(BK6+BL6+BM6)</f>
        <v>2.6315789473684212</v>
      </c>
      <c r="BV6" s="94">
        <f t="shared" ref="BV6" si="6">+(BO6-BP6)/(BK6+BL6+BM6)</f>
        <v>4.3684210526315788</v>
      </c>
      <c r="BX6" s="26"/>
      <c r="BY6" s="28">
        <f t="shared" si="1"/>
        <v>-1</v>
      </c>
      <c r="BZ6" s="27"/>
    </row>
    <row r="7" spans="1:78" ht="20.100000000000001" customHeight="1" x14ac:dyDescent="0.15">
      <c r="A7" s="40" t="s">
        <v>16</v>
      </c>
      <c r="B7" s="11" t="s">
        <v>36</v>
      </c>
      <c r="C7" s="8">
        <f>H5</f>
        <v>13</v>
      </c>
      <c r="D7" s="9" t="s">
        <v>33</v>
      </c>
      <c r="E7" s="10">
        <f>F5</f>
        <v>0</v>
      </c>
      <c r="F7" s="5"/>
      <c r="G7" s="6"/>
      <c r="H7" s="7"/>
      <c r="I7" s="8">
        <v>0</v>
      </c>
      <c r="J7" s="9" t="s">
        <v>33</v>
      </c>
      <c r="K7" s="10">
        <v>1</v>
      </c>
      <c r="L7" s="8">
        <v>1</v>
      </c>
      <c r="M7" s="9" t="s">
        <v>33</v>
      </c>
      <c r="N7" s="10">
        <v>9</v>
      </c>
      <c r="O7" s="8">
        <v>10</v>
      </c>
      <c r="P7" s="9" t="s">
        <v>33</v>
      </c>
      <c r="Q7" s="10">
        <v>1</v>
      </c>
      <c r="R7" s="8">
        <v>4</v>
      </c>
      <c r="S7" s="9" t="s">
        <v>33</v>
      </c>
      <c r="T7" s="10">
        <v>3</v>
      </c>
      <c r="U7" s="8">
        <v>13</v>
      </c>
      <c r="V7" s="9" t="s">
        <v>33</v>
      </c>
      <c r="W7" s="10">
        <v>0</v>
      </c>
      <c r="X7" s="8">
        <v>9</v>
      </c>
      <c r="Y7" s="9" t="s">
        <v>33</v>
      </c>
      <c r="Z7" s="10">
        <v>2</v>
      </c>
      <c r="AA7" s="8">
        <v>1</v>
      </c>
      <c r="AB7" s="9" t="s">
        <v>33</v>
      </c>
      <c r="AC7" s="10">
        <v>0</v>
      </c>
      <c r="AD7" s="8">
        <v>9</v>
      </c>
      <c r="AE7" s="9" t="s">
        <v>33</v>
      </c>
      <c r="AF7" s="10">
        <v>2</v>
      </c>
      <c r="AG7" s="8">
        <v>8</v>
      </c>
      <c r="AH7" s="9" t="s">
        <v>33</v>
      </c>
      <c r="AI7" s="10">
        <v>1</v>
      </c>
      <c r="AJ7" s="8">
        <v>7</v>
      </c>
      <c r="AK7" s="9" t="s">
        <v>33</v>
      </c>
      <c r="AL7" s="10">
        <v>5</v>
      </c>
      <c r="AM7" s="8">
        <v>7</v>
      </c>
      <c r="AN7" s="9" t="s">
        <v>33</v>
      </c>
      <c r="AO7" s="10">
        <v>0</v>
      </c>
      <c r="AP7" s="8">
        <v>7</v>
      </c>
      <c r="AQ7" s="9" t="s">
        <v>33</v>
      </c>
      <c r="AR7" s="10">
        <v>2</v>
      </c>
      <c r="AS7" s="8">
        <v>6</v>
      </c>
      <c r="AT7" s="9" t="s">
        <v>33</v>
      </c>
      <c r="AU7" s="10">
        <v>1</v>
      </c>
      <c r="AV7" s="8">
        <v>5</v>
      </c>
      <c r="AW7" s="9" t="s">
        <v>33</v>
      </c>
      <c r="AX7" s="10">
        <v>6</v>
      </c>
      <c r="AY7" s="8">
        <v>5</v>
      </c>
      <c r="AZ7" s="9" t="s">
        <v>33</v>
      </c>
      <c r="BA7" s="10">
        <v>1</v>
      </c>
      <c r="BB7" s="8">
        <v>6</v>
      </c>
      <c r="BC7" s="9" t="s">
        <v>33</v>
      </c>
      <c r="BD7" s="10">
        <v>2</v>
      </c>
      <c r="BE7" s="8">
        <v>3</v>
      </c>
      <c r="BF7" s="9" t="s">
        <v>33</v>
      </c>
      <c r="BG7" s="10">
        <v>13</v>
      </c>
      <c r="BH7" s="8">
        <v>19</v>
      </c>
      <c r="BI7" s="9" t="s">
        <v>33</v>
      </c>
      <c r="BJ7" s="41">
        <v>1</v>
      </c>
      <c r="BK7" s="112"/>
      <c r="BL7" s="109"/>
      <c r="BM7" s="109"/>
      <c r="BN7" s="97"/>
      <c r="BO7" s="99"/>
      <c r="BP7" s="101"/>
      <c r="BQ7" s="103"/>
      <c r="BR7" s="105"/>
      <c r="BS7" s="73" t="str">
        <f t="shared" si="0"/>
        <v>会下山</v>
      </c>
      <c r="BT7" s="107"/>
      <c r="BU7" s="93"/>
      <c r="BV7" s="95"/>
      <c r="BX7" s="8">
        <v>1</v>
      </c>
      <c r="BY7" s="9" t="s">
        <v>33</v>
      </c>
      <c r="BZ7" s="10">
        <v>2</v>
      </c>
    </row>
    <row r="8" spans="1:78" ht="20.100000000000001" customHeight="1" x14ac:dyDescent="0.15">
      <c r="A8" s="42">
        <v>3</v>
      </c>
      <c r="B8" s="12"/>
      <c r="C8" s="26"/>
      <c r="D8" s="28">
        <v>1</v>
      </c>
      <c r="E8" s="27"/>
      <c r="F8" s="26"/>
      <c r="G8" s="28">
        <v>1</v>
      </c>
      <c r="H8" s="27"/>
      <c r="I8" s="29"/>
      <c r="J8" s="30"/>
      <c r="K8" s="31"/>
      <c r="L8" s="26"/>
      <c r="M8" s="28">
        <v>-1</v>
      </c>
      <c r="N8" s="27"/>
      <c r="O8" s="26"/>
      <c r="P8" s="28">
        <v>1</v>
      </c>
      <c r="Q8" s="27"/>
      <c r="R8" s="26"/>
      <c r="S8" s="28">
        <v>-1</v>
      </c>
      <c r="T8" s="27"/>
      <c r="U8" s="26"/>
      <c r="V8" s="28">
        <v>1</v>
      </c>
      <c r="W8" s="27"/>
      <c r="X8" s="26"/>
      <c r="Y8" s="28">
        <v>-1</v>
      </c>
      <c r="Z8" s="27"/>
      <c r="AA8" s="26"/>
      <c r="AB8" s="28">
        <v>-1</v>
      </c>
      <c r="AC8" s="27"/>
      <c r="AD8" s="26"/>
      <c r="AE8" s="28">
        <v>1</v>
      </c>
      <c r="AF8" s="27"/>
      <c r="AG8" s="26"/>
      <c r="AH8" s="28">
        <v>1</v>
      </c>
      <c r="AI8" s="27"/>
      <c r="AJ8" s="26"/>
      <c r="AK8" s="28">
        <v>1</v>
      </c>
      <c r="AL8" s="27"/>
      <c r="AM8" s="26"/>
      <c r="AN8" s="28">
        <v>1</v>
      </c>
      <c r="AO8" s="27"/>
      <c r="AP8" s="26"/>
      <c r="AQ8" s="28">
        <v>1</v>
      </c>
      <c r="AR8" s="27"/>
      <c r="AS8" s="26"/>
      <c r="AT8" s="28">
        <v>1</v>
      </c>
      <c r="AU8" s="27"/>
      <c r="AV8" s="26" t="s">
        <v>48</v>
      </c>
      <c r="AW8" s="28">
        <v>-1</v>
      </c>
      <c r="AX8" s="27"/>
      <c r="AY8" s="26"/>
      <c r="AZ8" s="28">
        <v>1</v>
      </c>
      <c r="BA8" s="27"/>
      <c r="BB8" s="26"/>
      <c r="BC8" s="28">
        <v>1</v>
      </c>
      <c r="BD8" s="27"/>
      <c r="BE8" s="26"/>
      <c r="BF8" s="28">
        <v>1</v>
      </c>
      <c r="BG8" s="27"/>
      <c r="BH8" s="26"/>
      <c r="BI8" s="28">
        <v>1</v>
      </c>
      <c r="BJ8" s="39"/>
      <c r="BK8" s="111">
        <f>COUNTIF(C8:BJ8,1)</f>
        <v>14</v>
      </c>
      <c r="BL8" s="108">
        <f>COUNTIF(C8:BJ8,-1)</f>
        <v>5</v>
      </c>
      <c r="BM8" s="108">
        <f>COUNTIF(C8:BJ8,0)</f>
        <v>0</v>
      </c>
      <c r="BN8" s="96">
        <f t="shared" ref="BN8" si="7">+BK8*3+BM8</f>
        <v>42</v>
      </c>
      <c r="BO8" s="98">
        <f t="shared" ref="BO8" si="8">+C9+F9+I9+L9+O9+R9+U9+X9+AA9+AD9+AG9+AJ9+AM9+AP9+AS9+AV9+AY9+BB9+BE9+BH9</f>
        <v>123</v>
      </c>
      <c r="BP8" s="100">
        <f t="shared" ref="BP8" si="9">+E9+H9+K9+N9+Q9+T9+W9+Z9+AC9+AF9+AI9+AL9+AO9+AR9+AU9+AX9+BA9+BD9+BG9+BJ9</f>
        <v>67</v>
      </c>
      <c r="BQ8" s="102">
        <f>+BO8-BP8</f>
        <v>56</v>
      </c>
      <c r="BR8" s="104">
        <v>6</v>
      </c>
      <c r="BS8" s="72">
        <f t="shared" si="0"/>
        <v>3</v>
      </c>
      <c r="BT8" s="106">
        <f t="shared" ref="BT8" si="10">+BO8/(BK8+BL8+BM8)</f>
        <v>6.4736842105263159</v>
      </c>
      <c r="BU8" s="92">
        <f t="shared" ref="BU8" si="11">+BP8/(BK8+BL8+BM8)</f>
        <v>3.5263157894736841</v>
      </c>
      <c r="BV8" s="94">
        <f t="shared" ref="BV8" si="12">+(BO8-BP8)/(BK8+BL8+BM8)</f>
        <v>2.9473684210526314</v>
      </c>
      <c r="BX8" s="26"/>
      <c r="BY8" s="28"/>
      <c r="BZ8" s="27"/>
    </row>
    <row r="9" spans="1:78" ht="20.100000000000001" customHeight="1" x14ac:dyDescent="0.15">
      <c r="A9" s="43" t="s">
        <v>1</v>
      </c>
      <c r="B9" s="13" t="s">
        <v>37</v>
      </c>
      <c r="C9" s="8">
        <f>K5</f>
        <v>11</v>
      </c>
      <c r="D9" s="9" t="s">
        <v>33</v>
      </c>
      <c r="E9" s="10">
        <f>I5</f>
        <v>5</v>
      </c>
      <c r="F9" s="8">
        <f>K7</f>
        <v>1</v>
      </c>
      <c r="G9" s="9" t="s">
        <v>33</v>
      </c>
      <c r="H9" s="10">
        <f>I7</f>
        <v>0</v>
      </c>
      <c r="I9" s="5"/>
      <c r="J9" s="6"/>
      <c r="K9" s="7"/>
      <c r="L9" s="8">
        <v>2</v>
      </c>
      <c r="M9" s="9" t="s">
        <v>33</v>
      </c>
      <c r="N9" s="10">
        <v>4</v>
      </c>
      <c r="O9" s="8">
        <v>7</v>
      </c>
      <c r="P9" s="9" t="s">
        <v>33</v>
      </c>
      <c r="Q9" s="10">
        <v>3</v>
      </c>
      <c r="R9" s="8">
        <v>2</v>
      </c>
      <c r="S9" s="9" t="s">
        <v>33</v>
      </c>
      <c r="T9" s="10">
        <v>3</v>
      </c>
      <c r="U9" s="8">
        <v>7</v>
      </c>
      <c r="V9" s="9" t="s">
        <v>33</v>
      </c>
      <c r="W9" s="10">
        <v>6</v>
      </c>
      <c r="X9" s="8">
        <v>7</v>
      </c>
      <c r="Y9" s="9" t="s">
        <v>33</v>
      </c>
      <c r="Z9" s="10">
        <v>12</v>
      </c>
      <c r="AA9" s="8">
        <v>4</v>
      </c>
      <c r="AB9" s="9" t="s">
        <v>33</v>
      </c>
      <c r="AC9" s="10">
        <v>12</v>
      </c>
      <c r="AD9" s="8">
        <v>4</v>
      </c>
      <c r="AE9" s="9" t="s">
        <v>33</v>
      </c>
      <c r="AF9" s="10">
        <v>0</v>
      </c>
      <c r="AG9" s="8">
        <v>9</v>
      </c>
      <c r="AH9" s="9" t="s">
        <v>33</v>
      </c>
      <c r="AI9" s="10">
        <v>2</v>
      </c>
      <c r="AJ9" s="8">
        <v>9</v>
      </c>
      <c r="AK9" s="9" t="s">
        <v>33</v>
      </c>
      <c r="AL9" s="10">
        <v>3</v>
      </c>
      <c r="AM9" s="8">
        <v>13</v>
      </c>
      <c r="AN9" s="9" t="s">
        <v>33</v>
      </c>
      <c r="AO9" s="10">
        <v>0</v>
      </c>
      <c r="AP9" s="8">
        <v>3</v>
      </c>
      <c r="AQ9" s="9" t="s">
        <v>33</v>
      </c>
      <c r="AR9" s="10">
        <v>1</v>
      </c>
      <c r="AS9" s="8">
        <v>17</v>
      </c>
      <c r="AT9" s="9" t="s">
        <v>33</v>
      </c>
      <c r="AU9" s="10">
        <v>0</v>
      </c>
      <c r="AV9" s="8">
        <v>0</v>
      </c>
      <c r="AW9" s="9" t="s">
        <v>33</v>
      </c>
      <c r="AX9" s="10">
        <v>10</v>
      </c>
      <c r="AY9" s="8">
        <v>6</v>
      </c>
      <c r="AZ9" s="9" t="s">
        <v>33</v>
      </c>
      <c r="BA9" s="10">
        <v>2</v>
      </c>
      <c r="BB9" s="8">
        <v>6</v>
      </c>
      <c r="BC9" s="9" t="s">
        <v>33</v>
      </c>
      <c r="BD9" s="10">
        <v>1</v>
      </c>
      <c r="BE9" s="8">
        <v>2</v>
      </c>
      <c r="BF9" s="9" t="s">
        <v>33</v>
      </c>
      <c r="BG9" s="10">
        <v>1</v>
      </c>
      <c r="BH9" s="8">
        <v>13</v>
      </c>
      <c r="BI9" s="9" t="s">
        <v>33</v>
      </c>
      <c r="BJ9" s="41">
        <v>2</v>
      </c>
      <c r="BK9" s="112"/>
      <c r="BL9" s="109"/>
      <c r="BM9" s="109"/>
      <c r="BN9" s="97"/>
      <c r="BO9" s="99"/>
      <c r="BP9" s="101"/>
      <c r="BQ9" s="103"/>
      <c r="BR9" s="105"/>
      <c r="BS9" s="73" t="str">
        <f t="shared" si="0"/>
        <v>真陽</v>
      </c>
      <c r="BT9" s="107"/>
      <c r="BU9" s="93"/>
      <c r="BV9" s="95"/>
      <c r="BX9" s="8"/>
      <c r="BY9" s="9" t="s">
        <v>33</v>
      </c>
      <c r="BZ9" s="10"/>
    </row>
    <row r="10" spans="1:78" ht="20.100000000000001" customHeight="1" x14ac:dyDescent="0.15">
      <c r="A10" s="42">
        <v>4</v>
      </c>
      <c r="B10" s="12"/>
      <c r="C10" s="26"/>
      <c r="D10" s="28">
        <v>1</v>
      </c>
      <c r="E10" s="27"/>
      <c r="F10" s="26"/>
      <c r="G10" s="28">
        <v>1</v>
      </c>
      <c r="H10" s="27"/>
      <c r="I10" s="26"/>
      <c r="J10" s="28">
        <v>1</v>
      </c>
      <c r="K10" s="27"/>
      <c r="L10" s="29"/>
      <c r="M10" s="30"/>
      <c r="N10" s="31"/>
      <c r="O10" s="26"/>
      <c r="P10" s="28">
        <v>1</v>
      </c>
      <c r="Q10" s="27"/>
      <c r="R10" s="26"/>
      <c r="S10" s="28">
        <v>1</v>
      </c>
      <c r="T10" s="27"/>
      <c r="U10" s="26"/>
      <c r="V10" s="28">
        <v>1</v>
      </c>
      <c r="W10" s="27"/>
      <c r="X10" s="26"/>
      <c r="Y10" s="28">
        <v>1</v>
      </c>
      <c r="Z10" s="27"/>
      <c r="AA10" s="26"/>
      <c r="AB10" s="28">
        <v>-1</v>
      </c>
      <c r="AC10" s="27"/>
      <c r="AD10" s="26"/>
      <c r="AE10" s="28">
        <v>1</v>
      </c>
      <c r="AF10" s="27"/>
      <c r="AG10" s="26"/>
      <c r="AH10" s="28">
        <v>1</v>
      </c>
      <c r="AI10" s="27"/>
      <c r="AJ10" s="26"/>
      <c r="AK10" s="28">
        <v>1</v>
      </c>
      <c r="AL10" s="27"/>
      <c r="AM10" s="26"/>
      <c r="AN10" s="28">
        <v>1</v>
      </c>
      <c r="AO10" s="27"/>
      <c r="AP10" s="26"/>
      <c r="AQ10" s="28">
        <v>1</v>
      </c>
      <c r="AR10" s="27"/>
      <c r="AS10" s="26"/>
      <c r="AT10" s="28">
        <v>1</v>
      </c>
      <c r="AU10" s="27"/>
      <c r="AV10" s="26"/>
      <c r="AW10" s="28">
        <v>-1</v>
      </c>
      <c r="AX10" s="27"/>
      <c r="AY10" s="26"/>
      <c r="AZ10" s="28">
        <v>1</v>
      </c>
      <c r="BA10" s="27"/>
      <c r="BB10" s="26"/>
      <c r="BC10" s="28">
        <v>1</v>
      </c>
      <c r="BD10" s="27"/>
      <c r="BE10" s="26"/>
      <c r="BF10" s="28">
        <v>1</v>
      </c>
      <c r="BG10" s="27"/>
      <c r="BH10" s="26"/>
      <c r="BI10" s="28">
        <v>1</v>
      </c>
      <c r="BJ10" s="39"/>
      <c r="BK10" s="111">
        <f>COUNTIF(C10:BJ10,1)</f>
        <v>17</v>
      </c>
      <c r="BL10" s="108">
        <f>COUNTIF(C10:BJ10,-1)</f>
        <v>2</v>
      </c>
      <c r="BM10" s="108">
        <f>COUNTIF(C10:BJ10,0)</f>
        <v>0</v>
      </c>
      <c r="BN10" s="96">
        <f t="shared" ref="BN10" si="13">+BK10*3+BM10</f>
        <v>51</v>
      </c>
      <c r="BO10" s="98">
        <f t="shared" ref="BO10" si="14">+C11+F11+I11+L11+O11+R11+U11+X11+AA11+AD11+AG11+AJ11+AM11+AP11+AS11+AV11+AY11+BB11+BE11+BH11</f>
        <v>183</v>
      </c>
      <c r="BP10" s="100">
        <f t="shared" ref="BP10" si="15">+E11+H11+K11+N11+Q11+T11+W11+Z11+AC11+AF11+AI11+AL11+AO11+AR11+AU11+AX11+BA11+BD11+BG11+BJ11</f>
        <v>21</v>
      </c>
      <c r="BQ10" s="102">
        <f>+BO10-BP10</f>
        <v>162</v>
      </c>
      <c r="BR10" s="104">
        <v>2</v>
      </c>
      <c r="BS10" s="72">
        <f t="shared" si="0"/>
        <v>4</v>
      </c>
      <c r="BT10" s="106">
        <f t="shared" ref="BT10" si="16">+BO10/(BK10+BL10+BM10)</f>
        <v>9.6315789473684212</v>
      </c>
      <c r="BU10" s="92">
        <f t="shared" ref="BU10" si="17">+BP10/(BK10+BL10+BM10)</f>
        <v>1.1052631578947369</v>
      </c>
      <c r="BV10" s="94">
        <f t="shared" ref="BV10" si="18">+(BO10-BP10)/(BK10+BL10+BM10)</f>
        <v>8.526315789473685</v>
      </c>
      <c r="BX10" s="26"/>
      <c r="BY10" s="28"/>
      <c r="BZ10" s="27"/>
    </row>
    <row r="11" spans="1:78" ht="20.100000000000001" customHeight="1" x14ac:dyDescent="0.15">
      <c r="A11" s="43" t="s">
        <v>22</v>
      </c>
      <c r="B11" s="13" t="s">
        <v>38</v>
      </c>
      <c r="C11" s="8">
        <f>N5</f>
        <v>26</v>
      </c>
      <c r="D11" s="9" t="s">
        <v>33</v>
      </c>
      <c r="E11" s="10">
        <f>L5</f>
        <v>0</v>
      </c>
      <c r="F11" s="8">
        <f>N7</f>
        <v>9</v>
      </c>
      <c r="G11" s="9" t="s">
        <v>33</v>
      </c>
      <c r="H11" s="10">
        <f>L7</f>
        <v>1</v>
      </c>
      <c r="I11" s="8">
        <f>N9</f>
        <v>4</v>
      </c>
      <c r="J11" s="9" t="s">
        <v>33</v>
      </c>
      <c r="K11" s="10">
        <f>L9</f>
        <v>2</v>
      </c>
      <c r="L11" s="5"/>
      <c r="M11" s="6"/>
      <c r="N11" s="7"/>
      <c r="O11" s="8">
        <v>10</v>
      </c>
      <c r="P11" s="9" t="s">
        <v>33</v>
      </c>
      <c r="Q11" s="10">
        <v>0</v>
      </c>
      <c r="R11" s="8">
        <v>10</v>
      </c>
      <c r="S11" s="9" t="s">
        <v>33</v>
      </c>
      <c r="T11" s="10">
        <v>0</v>
      </c>
      <c r="U11" s="8">
        <v>14</v>
      </c>
      <c r="V11" s="9" t="s">
        <v>33</v>
      </c>
      <c r="W11" s="10">
        <v>1</v>
      </c>
      <c r="X11" s="8">
        <v>11</v>
      </c>
      <c r="Y11" s="9" t="s">
        <v>33</v>
      </c>
      <c r="Z11" s="10">
        <v>1</v>
      </c>
      <c r="AA11" s="8">
        <v>4</v>
      </c>
      <c r="AB11" s="9" t="s">
        <v>33</v>
      </c>
      <c r="AC11" s="10">
        <v>6</v>
      </c>
      <c r="AD11" s="8">
        <v>11</v>
      </c>
      <c r="AE11" s="9" t="s">
        <v>33</v>
      </c>
      <c r="AF11" s="10">
        <v>0</v>
      </c>
      <c r="AG11" s="8">
        <v>11</v>
      </c>
      <c r="AH11" s="9" t="s">
        <v>33</v>
      </c>
      <c r="AI11" s="10">
        <v>1</v>
      </c>
      <c r="AJ11" s="8">
        <v>8</v>
      </c>
      <c r="AK11" s="9" t="s">
        <v>33</v>
      </c>
      <c r="AL11" s="10">
        <v>1</v>
      </c>
      <c r="AM11" s="8">
        <v>20</v>
      </c>
      <c r="AN11" s="9" t="s">
        <v>33</v>
      </c>
      <c r="AO11" s="10">
        <v>0</v>
      </c>
      <c r="AP11" s="8">
        <v>7</v>
      </c>
      <c r="AQ11" s="9" t="s">
        <v>33</v>
      </c>
      <c r="AR11" s="10">
        <v>0</v>
      </c>
      <c r="AS11" s="8">
        <v>10</v>
      </c>
      <c r="AT11" s="9" t="s">
        <v>33</v>
      </c>
      <c r="AU11" s="10">
        <v>0</v>
      </c>
      <c r="AV11" s="8">
        <v>3</v>
      </c>
      <c r="AW11" s="9" t="s">
        <v>33</v>
      </c>
      <c r="AX11" s="10">
        <v>4</v>
      </c>
      <c r="AY11" s="8">
        <v>6</v>
      </c>
      <c r="AZ11" s="9" t="s">
        <v>33</v>
      </c>
      <c r="BA11" s="10">
        <v>0</v>
      </c>
      <c r="BB11" s="8">
        <v>3</v>
      </c>
      <c r="BC11" s="9" t="s">
        <v>33</v>
      </c>
      <c r="BD11" s="10">
        <v>2</v>
      </c>
      <c r="BE11" s="8">
        <v>11</v>
      </c>
      <c r="BF11" s="9" t="s">
        <v>33</v>
      </c>
      <c r="BG11" s="10">
        <v>1</v>
      </c>
      <c r="BH11" s="8">
        <v>5</v>
      </c>
      <c r="BI11" s="9" t="s">
        <v>33</v>
      </c>
      <c r="BJ11" s="41">
        <v>1</v>
      </c>
      <c r="BK11" s="112"/>
      <c r="BL11" s="109"/>
      <c r="BM11" s="109"/>
      <c r="BN11" s="97"/>
      <c r="BO11" s="99"/>
      <c r="BP11" s="101"/>
      <c r="BQ11" s="103"/>
      <c r="BR11" s="105"/>
      <c r="BS11" s="73" t="str">
        <f t="shared" si="0"/>
        <v>白川</v>
      </c>
      <c r="BT11" s="107"/>
      <c r="BU11" s="93"/>
      <c r="BV11" s="95"/>
      <c r="BX11" s="8"/>
      <c r="BY11" s="9" t="s">
        <v>33</v>
      </c>
      <c r="BZ11" s="10"/>
    </row>
    <row r="12" spans="1:78" ht="20.100000000000001" customHeight="1" x14ac:dyDescent="0.15">
      <c r="A12" s="42">
        <v>5</v>
      </c>
      <c r="B12" s="12"/>
      <c r="C12" s="26"/>
      <c r="D12" s="28">
        <v>1</v>
      </c>
      <c r="E12" s="27"/>
      <c r="F12" s="26"/>
      <c r="G12" s="28">
        <v>-1</v>
      </c>
      <c r="H12" s="27"/>
      <c r="I12" s="26"/>
      <c r="J12" s="28">
        <v>-1</v>
      </c>
      <c r="K12" s="27"/>
      <c r="L12" s="26"/>
      <c r="M12" s="28">
        <v>-1</v>
      </c>
      <c r="N12" s="27"/>
      <c r="O12" s="29"/>
      <c r="P12" s="30"/>
      <c r="Q12" s="31"/>
      <c r="R12" s="26"/>
      <c r="S12" s="28">
        <v>-1</v>
      </c>
      <c r="T12" s="27"/>
      <c r="U12" s="26"/>
      <c r="V12" s="28">
        <v>1</v>
      </c>
      <c r="W12" s="27"/>
      <c r="X12" s="26"/>
      <c r="Y12" s="28">
        <v>1</v>
      </c>
      <c r="Z12" s="27"/>
      <c r="AA12" s="26"/>
      <c r="AB12" s="28">
        <v>-1</v>
      </c>
      <c r="AC12" s="27"/>
      <c r="AD12" s="26"/>
      <c r="AE12" s="28">
        <v>-1</v>
      </c>
      <c r="AF12" s="27"/>
      <c r="AG12" s="26"/>
      <c r="AH12" s="28">
        <v>-1</v>
      </c>
      <c r="AI12" s="27"/>
      <c r="AJ12" s="26"/>
      <c r="AK12" s="28">
        <v>-1</v>
      </c>
      <c r="AL12" s="27"/>
      <c r="AM12" s="26"/>
      <c r="AN12" s="28">
        <v>-1</v>
      </c>
      <c r="AO12" s="27"/>
      <c r="AP12" s="26"/>
      <c r="AQ12" s="28">
        <v>-1</v>
      </c>
      <c r="AR12" s="27"/>
      <c r="AS12" s="26"/>
      <c r="AT12" s="28">
        <v>0</v>
      </c>
      <c r="AU12" s="27"/>
      <c r="AV12" s="26"/>
      <c r="AW12" s="28">
        <v>-1</v>
      </c>
      <c r="AX12" s="27"/>
      <c r="AY12" s="26"/>
      <c r="AZ12" s="28">
        <v>-1</v>
      </c>
      <c r="BA12" s="27"/>
      <c r="BB12" s="26"/>
      <c r="BC12" s="28">
        <v>1</v>
      </c>
      <c r="BD12" s="27"/>
      <c r="BE12" s="26"/>
      <c r="BF12" s="28">
        <v>-1</v>
      </c>
      <c r="BG12" s="27"/>
      <c r="BH12" s="26"/>
      <c r="BI12" s="28">
        <v>1</v>
      </c>
      <c r="BJ12" s="39"/>
      <c r="BK12" s="111">
        <f>COUNTIF(C12:BJ12,1)</f>
        <v>5</v>
      </c>
      <c r="BL12" s="108">
        <f>COUNTIF(C12:BJ12,-1)</f>
        <v>13</v>
      </c>
      <c r="BM12" s="108">
        <f>COUNTIF(C12:BJ12,0)</f>
        <v>1</v>
      </c>
      <c r="BN12" s="96">
        <f t="shared" ref="BN12" si="19">+BK12*3+BM12</f>
        <v>16</v>
      </c>
      <c r="BO12" s="98">
        <f t="shared" ref="BO12" si="20">+C13+F13+I13+L13+O13+R13+U13+X13+AA13+AD13+AG13+AJ13+AM13+AP13+AS13+AV13+AY13+BB13+BE13+BH13</f>
        <v>82</v>
      </c>
      <c r="BP12" s="100">
        <f t="shared" ref="BP12" si="21">+E13+H13+K13+N13+Q13+T13+W13+Z13+AC13+AF13+AI13+AL13+AO13+AR13+AU13+AX13+BA13+BD13+BG13+BJ13</f>
        <v>144</v>
      </c>
      <c r="BQ12" s="102">
        <f>+BO12-BP12</f>
        <v>-62</v>
      </c>
      <c r="BR12" s="104">
        <v>15</v>
      </c>
      <c r="BS12" s="72">
        <f t="shared" si="0"/>
        <v>5</v>
      </c>
      <c r="BT12" s="106">
        <f t="shared" ref="BT12" si="22">+BO12/(BK12+BL12+BM12)</f>
        <v>4.3157894736842106</v>
      </c>
      <c r="BU12" s="92">
        <f t="shared" ref="BU12" si="23">+BP12/(BK12+BL12+BM12)</f>
        <v>7.5789473684210522</v>
      </c>
      <c r="BV12" s="94">
        <f t="shared" ref="BV12" si="24">+(BO12-BP12)/(BK12+BL12+BM12)</f>
        <v>-3.263157894736842</v>
      </c>
      <c r="BX12" s="26"/>
      <c r="BY12" s="28"/>
      <c r="BZ12" s="27"/>
    </row>
    <row r="13" spans="1:78" ht="20.100000000000001" customHeight="1" x14ac:dyDescent="0.15">
      <c r="A13" s="43" t="s">
        <v>2</v>
      </c>
      <c r="B13" s="13" t="s">
        <v>37</v>
      </c>
      <c r="C13" s="8">
        <f>Q5</f>
        <v>12</v>
      </c>
      <c r="D13" s="9" t="s">
        <v>33</v>
      </c>
      <c r="E13" s="10">
        <f>O5</f>
        <v>2</v>
      </c>
      <c r="F13" s="8">
        <f>Q7</f>
        <v>1</v>
      </c>
      <c r="G13" s="9" t="s">
        <v>33</v>
      </c>
      <c r="H13" s="10">
        <f>O7</f>
        <v>10</v>
      </c>
      <c r="I13" s="8">
        <f>Q9</f>
        <v>3</v>
      </c>
      <c r="J13" s="9" t="s">
        <v>33</v>
      </c>
      <c r="K13" s="10">
        <f>O9</f>
        <v>7</v>
      </c>
      <c r="L13" s="8">
        <f>Q11</f>
        <v>0</v>
      </c>
      <c r="M13" s="9" t="s">
        <v>33</v>
      </c>
      <c r="N13" s="10">
        <f>O11</f>
        <v>10</v>
      </c>
      <c r="O13" s="5"/>
      <c r="P13" s="6"/>
      <c r="Q13" s="7"/>
      <c r="R13" s="8">
        <v>2</v>
      </c>
      <c r="S13" s="9" t="s">
        <v>33</v>
      </c>
      <c r="T13" s="10">
        <v>12</v>
      </c>
      <c r="U13" s="8">
        <v>9</v>
      </c>
      <c r="V13" s="9" t="s">
        <v>33</v>
      </c>
      <c r="W13" s="10">
        <v>4</v>
      </c>
      <c r="X13" s="8">
        <v>9</v>
      </c>
      <c r="Y13" s="9" t="s">
        <v>33</v>
      </c>
      <c r="Z13" s="10">
        <v>2</v>
      </c>
      <c r="AA13" s="8">
        <v>0</v>
      </c>
      <c r="AB13" s="9" t="s">
        <v>33</v>
      </c>
      <c r="AC13" s="10">
        <v>9</v>
      </c>
      <c r="AD13" s="8">
        <v>2</v>
      </c>
      <c r="AE13" s="9" t="s">
        <v>33</v>
      </c>
      <c r="AF13" s="10">
        <v>9</v>
      </c>
      <c r="AG13" s="8">
        <v>6</v>
      </c>
      <c r="AH13" s="9" t="s">
        <v>33</v>
      </c>
      <c r="AI13" s="10">
        <v>8</v>
      </c>
      <c r="AJ13" s="8">
        <v>9</v>
      </c>
      <c r="AK13" s="9" t="s">
        <v>33</v>
      </c>
      <c r="AL13" s="10">
        <v>10</v>
      </c>
      <c r="AM13" s="8">
        <v>5</v>
      </c>
      <c r="AN13" s="9" t="s">
        <v>33</v>
      </c>
      <c r="AO13" s="10">
        <v>10</v>
      </c>
      <c r="AP13" s="8">
        <v>1</v>
      </c>
      <c r="AQ13" s="9" t="s">
        <v>33</v>
      </c>
      <c r="AR13" s="10">
        <v>8</v>
      </c>
      <c r="AS13" s="8">
        <v>5</v>
      </c>
      <c r="AT13" s="9" t="s">
        <v>33</v>
      </c>
      <c r="AU13" s="10">
        <v>5</v>
      </c>
      <c r="AV13" s="8">
        <v>1</v>
      </c>
      <c r="AW13" s="9" t="s">
        <v>33</v>
      </c>
      <c r="AX13" s="10">
        <v>13</v>
      </c>
      <c r="AY13" s="8">
        <v>5</v>
      </c>
      <c r="AZ13" s="9" t="s">
        <v>33</v>
      </c>
      <c r="BA13" s="10">
        <v>9</v>
      </c>
      <c r="BB13" s="8">
        <v>3</v>
      </c>
      <c r="BC13" s="9" t="s">
        <v>33</v>
      </c>
      <c r="BD13" s="10">
        <v>1</v>
      </c>
      <c r="BE13" s="8">
        <v>1</v>
      </c>
      <c r="BF13" s="9" t="s">
        <v>33</v>
      </c>
      <c r="BG13" s="10">
        <v>12</v>
      </c>
      <c r="BH13" s="8">
        <v>8</v>
      </c>
      <c r="BI13" s="9" t="s">
        <v>33</v>
      </c>
      <c r="BJ13" s="41">
        <v>3</v>
      </c>
      <c r="BK13" s="112"/>
      <c r="BL13" s="109"/>
      <c r="BM13" s="109"/>
      <c r="BN13" s="97"/>
      <c r="BO13" s="99"/>
      <c r="BP13" s="101"/>
      <c r="BQ13" s="103"/>
      <c r="BR13" s="105"/>
      <c r="BS13" s="73" t="str">
        <f t="shared" si="0"/>
        <v>東須磨</v>
      </c>
      <c r="BT13" s="107"/>
      <c r="BU13" s="93"/>
      <c r="BV13" s="95"/>
      <c r="BX13" s="8"/>
      <c r="BY13" s="9" t="s">
        <v>33</v>
      </c>
      <c r="BZ13" s="10"/>
    </row>
    <row r="14" spans="1:78" ht="20.100000000000001" customHeight="1" x14ac:dyDescent="0.15">
      <c r="A14" s="42">
        <v>6</v>
      </c>
      <c r="B14" s="12"/>
      <c r="C14" s="26"/>
      <c r="D14" s="28">
        <v>1</v>
      </c>
      <c r="E14" s="27"/>
      <c r="F14" s="26"/>
      <c r="G14" s="28">
        <v>-1</v>
      </c>
      <c r="H14" s="27"/>
      <c r="I14" s="26"/>
      <c r="J14" s="28">
        <v>1</v>
      </c>
      <c r="K14" s="27"/>
      <c r="L14" s="26"/>
      <c r="M14" s="28">
        <v>-1</v>
      </c>
      <c r="N14" s="27"/>
      <c r="O14" s="26"/>
      <c r="P14" s="28">
        <v>1</v>
      </c>
      <c r="Q14" s="27"/>
      <c r="R14" s="29"/>
      <c r="S14" s="30"/>
      <c r="T14" s="31"/>
      <c r="U14" s="26"/>
      <c r="V14" s="28">
        <v>1</v>
      </c>
      <c r="W14" s="27"/>
      <c r="X14" s="26"/>
      <c r="Y14" s="28">
        <v>1</v>
      </c>
      <c r="Z14" s="27"/>
      <c r="AA14" s="26"/>
      <c r="AB14" s="28">
        <v>-1</v>
      </c>
      <c r="AC14" s="27"/>
      <c r="AD14" s="26"/>
      <c r="AE14" s="28">
        <v>1</v>
      </c>
      <c r="AF14" s="27"/>
      <c r="AG14" s="26"/>
      <c r="AH14" s="28">
        <v>1</v>
      </c>
      <c r="AI14" s="27"/>
      <c r="AJ14" s="26"/>
      <c r="AK14" s="28">
        <v>0</v>
      </c>
      <c r="AL14" s="27"/>
      <c r="AM14" s="26"/>
      <c r="AN14" s="28">
        <v>1</v>
      </c>
      <c r="AO14" s="27"/>
      <c r="AP14" s="26"/>
      <c r="AQ14" s="28">
        <v>1</v>
      </c>
      <c r="AR14" s="27"/>
      <c r="AS14" s="26"/>
      <c r="AT14" s="28">
        <v>1</v>
      </c>
      <c r="AU14" s="27"/>
      <c r="AV14" s="26"/>
      <c r="AW14" s="28">
        <v>-1</v>
      </c>
      <c r="AX14" s="27"/>
      <c r="AY14" s="26"/>
      <c r="AZ14" s="28">
        <v>-1</v>
      </c>
      <c r="BA14" s="27"/>
      <c r="BB14" s="26"/>
      <c r="BC14" s="28">
        <v>1</v>
      </c>
      <c r="BD14" s="27"/>
      <c r="BE14" s="26"/>
      <c r="BF14" s="28">
        <v>-1</v>
      </c>
      <c r="BG14" s="27"/>
      <c r="BH14" s="26"/>
      <c r="BI14" s="28">
        <v>1</v>
      </c>
      <c r="BJ14" s="39"/>
      <c r="BK14" s="111">
        <f>COUNTIF(C14:BJ14,1)</f>
        <v>12</v>
      </c>
      <c r="BL14" s="108">
        <f>COUNTIF(C14:BJ14,-1)</f>
        <v>6</v>
      </c>
      <c r="BM14" s="108">
        <f>COUNTIF(C14:BJ14,0)</f>
        <v>1</v>
      </c>
      <c r="BN14" s="96">
        <f t="shared" ref="BN14" si="25">+BK14*3+BM14</f>
        <v>37</v>
      </c>
      <c r="BO14" s="98">
        <f t="shared" ref="BO14" si="26">+C15+F15+I15+L15+O15+R15+U15+X15+AA15+AD15+AG15+AJ15+AM15+AP15+AS15+AV15+AY15+BB15+BE15+BH15</f>
        <v>130</v>
      </c>
      <c r="BP14" s="100">
        <f t="shared" ref="BP14" si="27">+E15+H15+K15+N15+Q15+T15+W15+Z15+AC15+AF15+AI15+AL15+AO15+AR15+AU15+AX15+BA15+BD15+BG15+BJ15</f>
        <v>72</v>
      </c>
      <c r="BQ14" s="102">
        <f>+BO14-BP14</f>
        <v>58</v>
      </c>
      <c r="BR14" s="104">
        <v>7</v>
      </c>
      <c r="BS14" s="72">
        <f t="shared" si="0"/>
        <v>6</v>
      </c>
      <c r="BT14" s="106">
        <f t="shared" ref="BT14" si="28">+BO14/(BK14+BL14+BM14)</f>
        <v>6.8421052631578947</v>
      </c>
      <c r="BU14" s="92">
        <f t="shared" ref="BU14" si="29">+BP14/(BK14+BL14+BM14)</f>
        <v>3.7894736842105261</v>
      </c>
      <c r="BV14" s="94">
        <f t="shared" ref="BV14" si="30">+(BO14-BP14)/(BK14+BL14+BM14)</f>
        <v>3.0526315789473686</v>
      </c>
      <c r="BX14" s="26"/>
      <c r="BY14" s="28"/>
      <c r="BZ14" s="27"/>
    </row>
    <row r="15" spans="1:78" ht="20.100000000000001" customHeight="1" x14ac:dyDescent="0.15">
      <c r="A15" s="43" t="s">
        <v>23</v>
      </c>
      <c r="B15" s="13" t="s">
        <v>39</v>
      </c>
      <c r="C15" s="8">
        <f>T5</f>
        <v>41</v>
      </c>
      <c r="D15" s="9" t="s">
        <v>33</v>
      </c>
      <c r="E15" s="10">
        <f>R5</f>
        <v>0</v>
      </c>
      <c r="F15" s="8">
        <f>T7</f>
        <v>3</v>
      </c>
      <c r="G15" s="9" t="s">
        <v>33</v>
      </c>
      <c r="H15" s="10">
        <f>R7</f>
        <v>4</v>
      </c>
      <c r="I15" s="8">
        <f>T9</f>
        <v>3</v>
      </c>
      <c r="J15" s="9" t="s">
        <v>33</v>
      </c>
      <c r="K15" s="10">
        <f>R9</f>
        <v>2</v>
      </c>
      <c r="L15" s="8">
        <f>T11</f>
        <v>0</v>
      </c>
      <c r="M15" s="9" t="s">
        <v>33</v>
      </c>
      <c r="N15" s="10">
        <f>R11</f>
        <v>10</v>
      </c>
      <c r="O15" s="8">
        <f>T13</f>
        <v>12</v>
      </c>
      <c r="P15" s="9" t="s">
        <v>33</v>
      </c>
      <c r="Q15" s="10">
        <f>R13</f>
        <v>2</v>
      </c>
      <c r="R15" s="5"/>
      <c r="S15" s="6"/>
      <c r="T15" s="7"/>
      <c r="U15" s="8">
        <v>7</v>
      </c>
      <c r="V15" s="9" t="s">
        <v>33</v>
      </c>
      <c r="W15" s="10">
        <v>0</v>
      </c>
      <c r="X15" s="8">
        <v>5</v>
      </c>
      <c r="Y15" s="9" t="s">
        <v>33</v>
      </c>
      <c r="Z15" s="10">
        <v>3</v>
      </c>
      <c r="AA15" s="8">
        <v>0</v>
      </c>
      <c r="AB15" s="9" t="s">
        <v>33</v>
      </c>
      <c r="AC15" s="10">
        <v>7</v>
      </c>
      <c r="AD15" s="8">
        <v>9</v>
      </c>
      <c r="AE15" s="9" t="s">
        <v>33</v>
      </c>
      <c r="AF15" s="10">
        <v>0</v>
      </c>
      <c r="AG15" s="8">
        <v>13</v>
      </c>
      <c r="AH15" s="9" t="s">
        <v>33</v>
      </c>
      <c r="AI15" s="10">
        <v>3</v>
      </c>
      <c r="AJ15" s="8">
        <v>2</v>
      </c>
      <c r="AK15" s="9" t="s">
        <v>33</v>
      </c>
      <c r="AL15" s="10">
        <v>2</v>
      </c>
      <c r="AM15" s="8">
        <v>7</v>
      </c>
      <c r="AN15" s="9" t="s">
        <v>33</v>
      </c>
      <c r="AO15" s="10">
        <v>0</v>
      </c>
      <c r="AP15" s="8">
        <v>5</v>
      </c>
      <c r="AQ15" s="9" t="s">
        <v>33</v>
      </c>
      <c r="AR15" s="10">
        <v>4</v>
      </c>
      <c r="AS15" s="8">
        <v>10</v>
      </c>
      <c r="AT15" s="9" t="s">
        <v>33</v>
      </c>
      <c r="AU15" s="10">
        <v>0</v>
      </c>
      <c r="AV15" s="8">
        <v>1</v>
      </c>
      <c r="AW15" s="9" t="s">
        <v>33</v>
      </c>
      <c r="AX15" s="10">
        <v>4</v>
      </c>
      <c r="AY15" s="8">
        <v>3</v>
      </c>
      <c r="AZ15" s="9" t="s">
        <v>33</v>
      </c>
      <c r="BA15" s="10">
        <v>12</v>
      </c>
      <c r="BB15" s="8">
        <v>7</v>
      </c>
      <c r="BC15" s="9" t="s">
        <v>33</v>
      </c>
      <c r="BD15" s="10">
        <v>5</v>
      </c>
      <c r="BE15" s="8">
        <v>0</v>
      </c>
      <c r="BF15" s="9" t="s">
        <v>33</v>
      </c>
      <c r="BG15" s="10">
        <v>13</v>
      </c>
      <c r="BH15" s="8">
        <v>2</v>
      </c>
      <c r="BI15" s="9" t="s">
        <v>33</v>
      </c>
      <c r="BJ15" s="41">
        <v>1</v>
      </c>
      <c r="BK15" s="112"/>
      <c r="BL15" s="109"/>
      <c r="BM15" s="109"/>
      <c r="BN15" s="97"/>
      <c r="BO15" s="99"/>
      <c r="BP15" s="101"/>
      <c r="BQ15" s="103"/>
      <c r="BR15" s="105"/>
      <c r="BS15" s="73" t="str">
        <f t="shared" si="0"/>
        <v>須磨</v>
      </c>
      <c r="BT15" s="107"/>
      <c r="BU15" s="93"/>
      <c r="BV15" s="95"/>
      <c r="BX15" s="8"/>
      <c r="BY15" s="9" t="s">
        <v>33</v>
      </c>
      <c r="BZ15" s="10"/>
    </row>
    <row r="16" spans="1:78" ht="20.100000000000001" customHeight="1" x14ac:dyDescent="0.15">
      <c r="A16" s="42">
        <v>7</v>
      </c>
      <c r="B16" s="12"/>
      <c r="C16" s="26"/>
      <c r="D16" s="28">
        <v>1</v>
      </c>
      <c r="E16" s="27"/>
      <c r="F16" s="26"/>
      <c r="G16" s="28">
        <v>-1</v>
      </c>
      <c r="H16" s="27"/>
      <c r="I16" s="26"/>
      <c r="J16" s="28">
        <v>-1</v>
      </c>
      <c r="K16" s="27"/>
      <c r="L16" s="26"/>
      <c r="M16" s="28">
        <v>-1</v>
      </c>
      <c r="N16" s="27"/>
      <c r="O16" s="26"/>
      <c r="P16" s="28">
        <v>-1</v>
      </c>
      <c r="Q16" s="27"/>
      <c r="R16" s="26"/>
      <c r="S16" s="28">
        <v>-1</v>
      </c>
      <c r="T16" s="27"/>
      <c r="U16" s="29"/>
      <c r="V16" s="30"/>
      <c r="W16" s="31"/>
      <c r="X16" s="26"/>
      <c r="Y16" s="28">
        <v>-1</v>
      </c>
      <c r="Z16" s="27"/>
      <c r="AA16" s="26"/>
      <c r="AB16" s="28">
        <v>-1</v>
      </c>
      <c r="AC16" s="27"/>
      <c r="AD16" s="26"/>
      <c r="AE16" s="28">
        <v>-1</v>
      </c>
      <c r="AF16" s="27"/>
      <c r="AG16" s="26"/>
      <c r="AH16" s="28">
        <v>1</v>
      </c>
      <c r="AI16" s="27"/>
      <c r="AJ16" s="26"/>
      <c r="AK16" s="28">
        <v>-1</v>
      </c>
      <c r="AL16" s="27"/>
      <c r="AM16" s="26"/>
      <c r="AN16" s="28">
        <v>1</v>
      </c>
      <c r="AO16" s="27"/>
      <c r="AP16" s="26"/>
      <c r="AQ16" s="28">
        <v>-1</v>
      </c>
      <c r="AR16" s="27"/>
      <c r="AS16" s="26"/>
      <c r="AT16" s="28">
        <v>1</v>
      </c>
      <c r="AU16" s="27"/>
      <c r="AV16" s="26"/>
      <c r="AW16" s="28">
        <v>-1</v>
      </c>
      <c r="AX16" s="27"/>
      <c r="AY16" s="26"/>
      <c r="AZ16" s="28">
        <v>1</v>
      </c>
      <c r="BA16" s="27"/>
      <c r="BB16" s="26"/>
      <c r="BC16" s="28">
        <v>1</v>
      </c>
      <c r="BD16" s="27"/>
      <c r="BE16" s="26"/>
      <c r="BF16" s="28">
        <v>0</v>
      </c>
      <c r="BG16" s="27"/>
      <c r="BH16" s="26"/>
      <c r="BI16" s="28">
        <v>-1</v>
      </c>
      <c r="BJ16" s="39"/>
      <c r="BK16" s="111">
        <f>COUNTIF(C16:BJ16,1)</f>
        <v>6</v>
      </c>
      <c r="BL16" s="108">
        <f>COUNTIF(C16:BJ16,-1)</f>
        <v>12</v>
      </c>
      <c r="BM16" s="108">
        <f>COUNTIF(C16:BJ16,0)</f>
        <v>1</v>
      </c>
      <c r="BN16" s="96">
        <f t="shared" ref="BN16" si="31">+BK16*3+BM16</f>
        <v>19</v>
      </c>
      <c r="BO16" s="98">
        <f t="shared" ref="BO16" si="32">+C17+F17+I17+L17+O17+R17+U17+X17+AA17+AD17+AG17+AJ17+AM17+AP17+AS17+AV17+AY17+BB17+BE17+BH17</f>
        <v>82</v>
      </c>
      <c r="BP16" s="100">
        <f t="shared" ref="BP16" si="33">+E17+H17+K17+N17+Q17+T17+W17+Z17+AC17+AF17+AI17+AL17+AO17+AR17+AU17+AX17+BA17+BD17+BG17+BJ17</f>
        <v>114</v>
      </c>
      <c r="BQ16" s="102">
        <f>+BO16-BP16</f>
        <v>-32</v>
      </c>
      <c r="BR16" s="104">
        <v>13</v>
      </c>
      <c r="BS16" s="72">
        <f t="shared" si="0"/>
        <v>7</v>
      </c>
      <c r="BT16" s="106">
        <f t="shared" ref="BT16" si="34">+BO16/(BK16+BL16+BM16)</f>
        <v>4.3157894736842106</v>
      </c>
      <c r="BU16" s="92">
        <f t="shared" ref="BU16" si="35">+BP16/(BK16+BL16+BM16)</f>
        <v>6</v>
      </c>
      <c r="BV16" s="94">
        <f t="shared" ref="BV16" si="36">+(BO16-BP16)/(BK16+BL16+BM16)</f>
        <v>-1.6842105263157894</v>
      </c>
      <c r="BX16" s="26"/>
      <c r="BY16" s="28"/>
      <c r="BZ16" s="27"/>
    </row>
    <row r="17" spans="1:78" ht="20.100000000000001" customHeight="1" x14ac:dyDescent="0.15">
      <c r="A17" s="43" t="s">
        <v>3</v>
      </c>
      <c r="B17" s="13" t="s">
        <v>37</v>
      </c>
      <c r="C17" s="8">
        <f>W5</f>
        <v>15</v>
      </c>
      <c r="D17" s="9" t="s">
        <v>33</v>
      </c>
      <c r="E17" s="10">
        <f>U5</f>
        <v>0</v>
      </c>
      <c r="F17" s="8">
        <f>W7</f>
        <v>0</v>
      </c>
      <c r="G17" s="9" t="s">
        <v>33</v>
      </c>
      <c r="H17" s="10">
        <f>U7</f>
        <v>13</v>
      </c>
      <c r="I17" s="8">
        <f>W9</f>
        <v>6</v>
      </c>
      <c r="J17" s="9" t="s">
        <v>33</v>
      </c>
      <c r="K17" s="10">
        <f>U9</f>
        <v>7</v>
      </c>
      <c r="L17" s="8">
        <f>W11</f>
        <v>1</v>
      </c>
      <c r="M17" s="9" t="s">
        <v>33</v>
      </c>
      <c r="N17" s="10">
        <f>U11</f>
        <v>14</v>
      </c>
      <c r="O17" s="8">
        <f>W13</f>
        <v>4</v>
      </c>
      <c r="P17" s="9" t="s">
        <v>33</v>
      </c>
      <c r="Q17" s="10">
        <f>U13</f>
        <v>9</v>
      </c>
      <c r="R17" s="8">
        <f>W15</f>
        <v>0</v>
      </c>
      <c r="S17" s="9" t="s">
        <v>33</v>
      </c>
      <c r="T17" s="10">
        <f>U15</f>
        <v>7</v>
      </c>
      <c r="U17" s="5"/>
      <c r="V17" s="6"/>
      <c r="W17" s="7"/>
      <c r="X17" s="8">
        <v>4</v>
      </c>
      <c r="Y17" s="9" t="s">
        <v>33</v>
      </c>
      <c r="Z17" s="10">
        <v>5</v>
      </c>
      <c r="AA17" s="8">
        <v>0</v>
      </c>
      <c r="AB17" s="9" t="s">
        <v>33</v>
      </c>
      <c r="AC17" s="10">
        <v>7</v>
      </c>
      <c r="AD17" s="8">
        <v>6</v>
      </c>
      <c r="AE17" s="9" t="s">
        <v>33</v>
      </c>
      <c r="AF17" s="10">
        <v>7</v>
      </c>
      <c r="AG17" s="8">
        <v>6</v>
      </c>
      <c r="AH17" s="9" t="s">
        <v>33</v>
      </c>
      <c r="AI17" s="10">
        <v>1</v>
      </c>
      <c r="AJ17" s="8">
        <v>0</v>
      </c>
      <c r="AK17" s="9" t="s">
        <v>33</v>
      </c>
      <c r="AL17" s="10">
        <v>7</v>
      </c>
      <c r="AM17" s="8">
        <v>12</v>
      </c>
      <c r="AN17" s="9" t="s">
        <v>33</v>
      </c>
      <c r="AO17" s="10">
        <v>0</v>
      </c>
      <c r="AP17" s="8">
        <v>3</v>
      </c>
      <c r="AQ17" s="9" t="s">
        <v>33</v>
      </c>
      <c r="AR17" s="10">
        <v>6</v>
      </c>
      <c r="AS17" s="8">
        <v>5</v>
      </c>
      <c r="AT17" s="9" t="s">
        <v>33</v>
      </c>
      <c r="AU17" s="10">
        <v>3</v>
      </c>
      <c r="AV17" s="8">
        <v>7</v>
      </c>
      <c r="AW17" s="9" t="s">
        <v>33</v>
      </c>
      <c r="AX17" s="10">
        <v>16</v>
      </c>
      <c r="AY17" s="8">
        <v>5</v>
      </c>
      <c r="AZ17" s="9" t="s">
        <v>33</v>
      </c>
      <c r="BA17" s="10">
        <v>4</v>
      </c>
      <c r="BB17" s="8">
        <v>5</v>
      </c>
      <c r="BC17" s="9" t="s">
        <v>33</v>
      </c>
      <c r="BD17" s="10">
        <v>0</v>
      </c>
      <c r="BE17" s="8">
        <v>1</v>
      </c>
      <c r="BF17" s="9" t="s">
        <v>33</v>
      </c>
      <c r="BG17" s="10">
        <v>1</v>
      </c>
      <c r="BH17" s="8">
        <v>2</v>
      </c>
      <c r="BI17" s="9" t="s">
        <v>33</v>
      </c>
      <c r="BJ17" s="41">
        <v>7</v>
      </c>
      <c r="BK17" s="112"/>
      <c r="BL17" s="109"/>
      <c r="BM17" s="109"/>
      <c r="BN17" s="97"/>
      <c r="BO17" s="99"/>
      <c r="BP17" s="101"/>
      <c r="BQ17" s="103"/>
      <c r="BR17" s="105"/>
      <c r="BS17" s="73" t="str">
        <f t="shared" si="0"/>
        <v>妙法寺</v>
      </c>
      <c r="BT17" s="107"/>
      <c r="BU17" s="93"/>
      <c r="BV17" s="95"/>
      <c r="BX17" s="8"/>
      <c r="BY17" s="9" t="s">
        <v>33</v>
      </c>
      <c r="BZ17" s="10"/>
    </row>
    <row r="18" spans="1:78" ht="20.100000000000001" customHeight="1" x14ac:dyDescent="0.15">
      <c r="A18" s="42">
        <v>8</v>
      </c>
      <c r="B18" s="12"/>
      <c r="C18" s="26"/>
      <c r="D18" s="28">
        <v>1</v>
      </c>
      <c r="E18" s="27"/>
      <c r="F18" s="26"/>
      <c r="G18" s="28">
        <v>-1</v>
      </c>
      <c r="H18" s="27"/>
      <c r="I18" s="26"/>
      <c r="J18" s="28">
        <v>1</v>
      </c>
      <c r="K18" s="27"/>
      <c r="L18" s="26"/>
      <c r="M18" s="28">
        <v>-1</v>
      </c>
      <c r="N18" s="27"/>
      <c r="O18" s="26"/>
      <c r="P18" s="28">
        <v>-1</v>
      </c>
      <c r="Q18" s="27"/>
      <c r="R18" s="26"/>
      <c r="S18" s="28">
        <v>-1</v>
      </c>
      <c r="T18" s="27"/>
      <c r="U18" s="26"/>
      <c r="V18" s="28">
        <v>1</v>
      </c>
      <c r="W18" s="27"/>
      <c r="X18" s="29"/>
      <c r="Y18" s="30"/>
      <c r="Z18" s="31"/>
      <c r="AA18" s="26"/>
      <c r="AB18" s="28">
        <v>-1</v>
      </c>
      <c r="AC18" s="27"/>
      <c r="AD18" s="26"/>
      <c r="AE18" s="28">
        <v>-1</v>
      </c>
      <c r="AF18" s="27"/>
      <c r="AG18" s="26"/>
      <c r="AH18" s="28">
        <v>-1</v>
      </c>
      <c r="AI18" s="27"/>
      <c r="AJ18" s="26"/>
      <c r="AK18" s="28">
        <v>-1</v>
      </c>
      <c r="AL18" s="27"/>
      <c r="AM18" s="26"/>
      <c r="AN18" s="28">
        <v>1</v>
      </c>
      <c r="AO18" s="27"/>
      <c r="AP18" s="26"/>
      <c r="AQ18" s="28">
        <v>1</v>
      </c>
      <c r="AR18" s="27"/>
      <c r="AS18" s="26"/>
      <c r="AT18" s="28">
        <v>1</v>
      </c>
      <c r="AU18" s="27"/>
      <c r="AV18" s="26"/>
      <c r="AW18" s="28">
        <v>-1</v>
      </c>
      <c r="AX18" s="27"/>
      <c r="AY18" s="26"/>
      <c r="AZ18" s="28">
        <v>-1</v>
      </c>
      <c r="BA18" s="27"/>
      <c r="BB18" s="26"/>
      <c r="BC18" s="28">
        <v>-1</v>
      </c>
      <c r="BD18" s="27"/>
      <c r="BE18" s="26"/>
      <c r="BF18" s="28">
        <v>-1</v>
      </c>
      <c r="BG18" s="27"/>
      <c r="BH18" s="26"/>
      <c r="BI18" s="28">
        <v>1</v>
      </c>
      <c r="BJ18" s="39"/>
      <c r="BK18" s="111">
        <f>COUNTIF(C18:BJ18,1)</f>
        <v>7</v>
      </c>
      <c r="BL18" s="108">
        <f>COUNTIF(C18:BJ18,-1)</f>
        <v>12</v>
      </c>
      <c r="BM18" s="108">
        <f>COUNTIF(C18:BJ18,0)</f>
        <v>0</v>
      </c>
      <c r="BN18" s="96">
        <f t="shared" ref="BN18" si="37">+BK18*3+BM18</f>
        <v>21</v>
      </c>
      <c r="BO18" s="98">
        <f t="shared" ref="BO18" si="38">+C19+F19+I19+L19+O19+R19+U19+X19+AA19+AD19+AG19+AJ19+AM19+AP19+AS19+AV19+AY19+BB19+BE19+BH19</f>
        <v>90</v>
      </c>
      <c r="BP18" s="100">
        <f t="shared" ref="BP18" si="39">+E19+H19+K19+N19+Q19+T19+W19+Z19+AC19+AF19+AI19+AL19+AO19+AR19+AU19+AX19+BA19+BD19+BG19+BJ19</f>
        <v>138</v>
      </c>
      <c r="BQ18" s="102">
        <f>+BO18-BP18</f>
        <v>-48</v>
      </c>
      <c r="BR18" s="104">
        <v>12</v>
      </c>
      <c r="BS18" s="72">
        <f t="shared" si="0"/>
        <v>8</v>
      </c>
      <c r="BT18" s="106">
        <f t="shared" ref="BT18" si="40">+BO18/(BK18+BL18+BM18)</f>
        <v>4.7368421052631575</v>
      </c>
      <c r="BU18" s="92">
        <f t="shared" ref="BU18" si="41">+BP18/(BK18+BL18+BM18)</f>
        <v>7.2631578947368425</v>
      </c>
      <c r="BV18" s="94">
        <f t="shared" ref="BV18" si="42">+(BO18-BP18)/(BK18+BL18+BM18)</f>
        <v>-2.5263157894736841</v>
      </c>
      <c r="BX18" s="26"/>
      <c r="BY18" s="28"/>
      <c r="BZ18" s="27"/>
    </row>
    <row r="19" spans="1:78" ht="20.100000000000001" customHeight="1" x14ac:dyDescent="0.15">
      <c r="A19" s="43" t="s">
        <v>4</v>
      </c>
      <c r="B19" s="13" t="s">
        <v>37</v>
      </c>
      <c r="C19" s="8">
        <f>Z5</f>
        <v>13</v>
      </c>
      <c r="D19" s="9" t="s">
        <v>33</v>
      </c>
      <c r="E19" s="10">
        <f>X5</f>
        <v>1</v>
      </c>
      <c r="F19" s="8">
        <f>Z7</f>
        <v>2</v>
      </c>
      <c r="G19" s="9" t="s">
        <v>33</v>
      </c>
      <c r="H19" s="10">
        <f>X7</f>
        <v>9</v>
      </c>
      <c r="I19" s="8">
        <f>Z9</f>
        <v>12</v>
      </c>
      <c r="J19" s="9" t="s">
        <v>33</v>
      </c>
      <c r="K19" s="10">
        <f>X9</f>
        <v>7</v>
      </c>
      <c r="L19" s="8">
        <f>Z11</f>
        <v>1</v>
      </c>
      <c r="M19" s="9" t="s">
        <v>33</v>
      </c>
      <c r="N19" s="10">
        <f>X11</f>
        <v>11</v>
      </c>
      <c r="O19" s="8">
        <f>Z13</f>
        <v>2</v>
      </c>
      <c r="P19" s="9" t="s">
        <v>33</v>
      </c>
      <c r="Q19" s="10">
        <f>X13</f>
        <v>9</v>
      </c>
      <c r="R19" s="8">
        <f>Z15</f>
        <v>3</v>
      </c>
      <c r="S19" s="9" t="s">
        <v>33</v>
      </c>
      <c r="T19" s="10">
        <f>X15</f>
        <v>5</v>
      </c>
      <c r="U19" s="8">
        <f>Z17</f>
        <v>5</v>
      </c>
      <c r="V19" s="9" t="s">
        <v>33</v>
      </c>
      <c r="W19" s="10">
        <f>X17</f>
        <v>4</v>
      </c>
      <c r="X19" s="5"/>
      <c r="Y19" s="6"/>
      <c r="Z19" s="7"/>
      <c r="AA19" s="8">
        <v>0</v>
      </c>
      <c r="AB19" s="9" t="s">
        <v>33</v>
      </c>
      <c r="AC19" s="10">
        <v>9</v>
      </c>
      <c r="AD19" s="8">
        <v>6</v>
      </c>
      <c r="AE19" s="9" t="s">
        <v>33</v>
      </c>
      <c r="AF19" s="10">
        <v>7</v>
      </c>
      <c r="AG19" s="8">
        <v>5</v>
      </c>
      <c r="AH19" s="9" t="s">
        <v>33</v>
      </c>
      <c r="AI19" s="10">
        <v>7</v>
      </c>
      <c r="AJ19" s="8">
        <v>0</v>
      </c>
      <c r="AK19" s="9" t="s">
        <v>33</v>
      </c>
      <c r="AL19" s="10">
        <v>12</v>
      </c>
      <c r="AM19" s="8">
        <v>12</v>
      </c>
      <c r="AN19" s="9" t="s">
        <v>33</v>
      </c>
      <c r="AO19" s="10">
        <v>2</v>
      </c>
      <c r="AP19" s="8">
        <v>3</v>
      </c>
      <c r="AQ19" s="9" t="s">
        <v>33</v>
      </c>
      <c r="AR19" s="10">
        <v>1</v>
      </c>
      <c r="AS19" s="8">
        <v>10</v>
      </c>
      <c r="AT19" s="9" t="s">
        <v>33</v>
      </c>
      <c r="AU19" s="10">
        <v>1</v>
      </c>
      <c r="AV19" s="8">
        <v>4</v>
      </c>
      <c r="AW19" s="9" t="s">
        <v>33</v>
      </c>
      <c r="AX19" s="10">
        <v>9</v>
      </c>
      <c r="AY19" s="8">
        <v>5</v>
      </c>
      <c r="AZ19" s="9" t="s">
        <v>33</v>
      </c>
      <c r="BA19" s="10">
        <v>7</v>
      </c>
      <c r="BB19" s="8">
        <v>2</v>
      </c>
      <c r="BC19" s="9" t="s">
        <v>33</v>
      </c>
      <c r="BD19" s="10">
        <v>4</v>
      </c>
      <c r="BE19" s="8">
        <v>0</v>
      </c>
      <c r="BF19" s="9" t="s">
        <v>33</v>
      </c>
      <c r="BG19" s="10">
        <v>31</v>
      </c>
      <c r="BH19" s="8">
        <v>5</v>
      </c>
      <c r="BI19" s="9" t="s">
        <v>33</v>
      </c>
      <c r="BJ19" s="41">
        <v>2</v>
      </c>
      <c r="BK19" s="112"/>
      <c r="BL19" s="109"/>
      <c r="BM19" s="109"/>
      <c r="BN19" s="97"/>
      <c r="BO19" s="99"/>
      <c r="BP19" s="101"/>
      <c r="BQ19" s="103"/>
      <c r="BR19" s="105"/>
      <c r="BS19" s="73" t="str">
        <f t="shared" si="0"/>
        <v>長坂</v>
      </c>
      <c r="BT19" s="107"/>
      <c r="BU19" s="93"/>
      <c r="BV19" s="95"/>
      <c r="BX19" s="8"/>
      <c r="BY19" s="9" t="s">
        <v>33</v>
      </c>
      <c r="BZ19" s="10"/>
    </row>
    <row r="20" spans="1:78" ht="20.100000000000001" customHeight="1" x14ac:dyDescent="0.15">
      <c r="A20" s="42">
        <v>9</v>
      </c>
      <c r="B20" s="12"/>
      <c r="C20" s="26"/>
      <c r="D20" s="28">
        <v>1</v>
      </c>
      <c r="E20" s="27"/>
      <c r="F20" s="26"/>
      <c r="G20" s="28">
        <v>-1</v>
      </c>
      <c r="H20" s="27"/>
      <c r="I20" s="26"/>
      <c r="J20" s="28">
        <v>1</v>
      </c>
      <c r="K20" s="27"/>
      <c r="L20" s="26"/>
      <c r="M20" s="28">
        <v>1</v>
      </c>
      <c r="N20" s="27"/>
      <c r="O20" s="26"/>
      <c r="P20" s="28">
        <v>1</v>
      </c>
      <c r="Q20" s="27"/>
      <c r="R20" s="26"/>
      <c r="S20" s="28">
        <v>1</v>
      </c>
      <c r="T20" s="27"/>
      <c r="U20" s="26"/>
      <c r="V20" s="28">
        <v>1</v>
      </c>
      <c r="W20" s="27"/>
      <c r="X20" s="26"/>
      <c r="Y20" s="28">
        <v>1</v>
      </c>
      <c r="Z20" s="27"/>
      <c r="AA20" s="29"/>
      <c r="AB20" s="30"/>
      <c r="AC20" s="31"/>
      <c r="AD20" s="26"/>
      <c r="AE20" s="28">
        <v>1</v>
      </c>
      <c r="AF20" s="27"/>
      <c r="AG20" s="26"/>
      <c r="AH20" s="28">
        <v>1</v>
      </c>
      <c r="AI20" s="27"/>
      <c r="AJ20" s="26"/>
      <c r="AK20" s="28">
        <v>1</v>
      </c>
      <c r="AL20" s="27"/>
      <c r="AM20" s="26"/>
      <c r="AN20" s="28">
        <v>1</v>
      </c>
      <c r="AO20" s="27"/>
      <c r="AP20" s="26"/>
      <c r="AQ20" s="28">
        <v>1</v>
      </c>
      <c r="AR20" s="27"/>
      <c r="AS20" s="26"/>
      <c r="AT20" s="28">
        <v>1</v>
      </c>
      <c r="AU20" s="27"/>
      <c r="AV20" s="26"/>
      <c r="AW20" s="28">
        <v>1</v>
      </c>
      <c r="AX20" s="27"/>
      <c r="AY20" s="26"/>
      <c r="AZ20" s="28">
        <v>1</v>
      </c>
      <c r="BA20" s="27"/>
      <c r="BB20" s="26"/>
      <c r="BC20" s="28">
        <v>1</v>
      </c>
      <c r="BD20" s="27"/>
      <c r="BE20" s="26"/>
      <c r="BF20" s="28">
        <v>0</v>
      </c>
      <c r="BG20" s="27"/>
      <c r="BH20" s="26"/>
      <c r="BI20" s="28">
        <v>1</v>
      </c>
      <c r="BJ20" s="39"/>
      <c r="BK20" s="111">
        <f>COUNTIF(C20:BJ20,1)</f>
        <v>17</v>
      </c>
      <c r="BL20" s="108">
        <f>COUNTIF(C20:BJ20,-1)</f>
        <v>1</v>
      </c>
      <c r="BM20" s="108">
        <f>COUNTIF(C20:BJ20,0)</f>
        <v>1</v>
      </c>
      <c r="BN20" s="96">
        <f t="shared" ref="BN20" si="43">+BK20*3+BM20</f>
        <v>52</v>
      </c>
      <c r="BO20" s="98">
        <f t="shared" ref="BO20" si="44">+C21+F21+I21+L21+O21+R21+U21+X21+AA21+AD21+AG21+AJ21+AM21+AP21+AS21+AV21+AY21+BB21+BE21+BH21</f>
        <v>239</v>
      </c>
      <c r="BP20" s="100">
        <f t="shared" ref="BP20" si="45">+E21+H21+K21+N21+Q21+T21+W21+Z21+AC21+AF21+AI21+AL21+AO21+AR21+AU21+AX21+BA21+BD21+BG21+BJ21</f>
        <v>13</v>
      </c>
      <c r="BQ20" s="102">
        <f>+BO20-BP20</f>
        <v>226</v>
      </c>
      <c r="BR20" s="104">
        <v>1</v>
      </c>
      <c r="BS20" s="72">
        <f t="shared" si="0"/>
        <v>9</v>
      </c>
      <c r="BT20" s="106">
        <f t="shared" ref="BT20" si="46">+BO20/(BK20+BL20+BM20)</f>
        <v>12.578947368421053</v>
      </c>
      <c r="BU20" s="92">
        <f t="shared" ref="BU20" si="47">+BP20/(BK20+BL20+BM20)</f>
        <v>0.68421052631578949</v>
      </c>
      <c r="BV20" s="94">
        <f t="shared" ref="BV20" si="48">+(BO20-BP20)/(BK20+BL20+BM20)</f>
        <v>11.894736842105264</v>
      </c>
      <c r="BX20" s="26"/>
      <c r="BY20" s="28"/>
      <c r="BZ20" s="27"/>
    </row>
    <row r="21" spans="1:78" ht="20.100000000000001" customHeight="1" x14ac:dyDescent="0.15">
      <c r="A21" s="43" t="s">
        <v>5</v>
      </c>
      <c r="B21" s="13" t="s">
        <v>37</v>
      </c>
      <c r="C21" s="8">
        <f>AC5</f>
        <v>14</v>
      </c>
      <c r="D21" s="9" t="s">
        <v>33</v>
      </c>
      <c r="E21" s="10">
        <f>AA5</f>
        <v>1</v>
      </c>
      <c r="F21" s="8">
        <f>AC7</f>
        <v>0</v>
      </c>
      <c r="G21" s="9" t="s">
        <v>33</v>
      </c>
      <c r="H21" s="10">
        <f>AA7</f>
        <v>1</v>
      </c>
      <c r="I21" s="8">
        <f>AC9</f>
        <v>12</v>
      </c>
      <c r="J21" s="9" t="s">
        <v>33</v>
      </c>
      <c r="K21" s="10">
        <f>AA9</f>
        <v>4</v>
      </c>
      <c r="L21" s="8">
        <f>AC11</f>
        <v>6</v>
      </c>
      <c r="M21" s="9" t="s">
        <v>33</v>
      </c>
      <c r="N21" s="10">
        <f>AA11</f>
        <v>4</v>
      </c>
      <c r="O21" s="8">
        <f>AC13</f>
        <v>9</v>
      </c>
      <c r="P21" s="9" t="s">
        <v>33</v>
      </c>
      <c r="Q21" s="10">
        <f>AA13</f>
        <v>0</v>
      </c>
      <c r="R21" s="8">
        <f>AC15</f>
        <v>7</v>
      </c>
      <c r="S21" s="9" t="s">
        <v>33</v>
      </c>
      <c r="T21" s="10">
        <f>AA15</f>
        <v>0</v>
      </c>
      <c r="U21" s="8">
        <f>AC17</f>
        <v>7</v>
      </c>
      <c r="V21" s="9" t="s">
        <v>33</v>
      </c>
      <c r="W21" s="10">
        <f>AA17</f>
        <v>0</v>
      </c>
      <c r="X21" s="8">
        <f>AC19</f>
        <v>9</v>
      </c>
      <c r="Y21" s="9" t="s">
        <v>33</v>
      </c>
      <c r="Z21" s="10">
        <f>AA19</f>
        <v>0</v>
      </c>
      <c r="AA21" s="5"/>
      <c r="AB21" s="6"/>
      <c r="AC21" s="7"/>
      <c r="AD21" s="8">
        <v>16</v>
      </c>
      <c r="AE21" s="9" t="s">
        <v>33</v>
      </c>
      <c r="AF21" s="10">
        <v>0</v>
      </c>
      <c r="AG21" s="8">
        <v>11</v>
      </c>
      <c r="AH21" s="9" t="s">
        <v>33</v>
      </c>
      <c r="AI21" s="10">
        <v>0</v>
      </c>
      <c r="AJ21" s="8">
        <v>8</v>
      </c>
      <c r="AK21" s="9" t="s">
        <v>33</v>
      </c>
      <c r="AL21" s="10">
        <v>0</v>
      </c>
      <c r="AM21" s="8">
        <v>38</v>
      </c>
      <c r="AN21" s="9" t="s">
        <v>33</v>
      </c>
      <c r="AO21" s="10">
        <v>0</v>
      </c>
      <c r="AP21" s="8">
        <v>8</v>
      </c>
      <c r="AQ21" s="9" t="s">
        <v>33</v>
      </c>
      <c r="AR21" s="10">
        <v>0</v>
      </c>
      <c r="AS21" s="8">
        <v>35</v>
      </c>
      <c r="AT21" s="9" t="s">
        <v>33</v>
      </c>
      <c r="AU21" s="10">
        <v>0</v>
      </c>
      <c r="AV21" s="8">
        <v>16</v>
      </c>
      <c r="AW21" s="9" t="s">
        <v>33</v>
      </c>
      <c r="AX21" s="10">
        <v>1</v>
      </c>
      <c r="AY21" s="8">
        <v>10</v>
      </c>
      <c r="AZ21" s="9" t="s">
        <v>33</v>
      </c>
      <c r="BA21" s="10">
        <v>0</v>
      </c>
      <c r="BB21" s="8">
        <v>24</v>
      </c>
      <c r="BC21" s="9" t="s">
        <v>33</v>
      </c>
      <c r="BD21" s="10">
        <v>0</v>
      </c>
      <c r="BE21" s="8">
        <v>2</v>
      </c>
      <c r="BF21" s="9" t="s">
        <v>33</v>
      </c>
      <c r="BG21" s="10">
        <v>2</v>
      </c>
      <c r="BH21" s="8">
        <v>7</v>
      </c>
      <c r="BI21" s="9" t="s">
        <v>33</v>
      </c>
      <c r="BJ21" s="41">
        <v>0</v>
      </c>
      <c r="BK21" s="112"/>
      <c r="BL21" s="109"/>
      <c r="BM21" s="109"/>
      <c r="BN21" s="97"/>
      <c r="BO21" s="99"/>
      <c r="BP21" s="101"/>
      <c r="BQ21" s="103"/>
      <c r="BR21" s="105"/>
      <c r="BS21" s="73" t="str">
        <f t="shared" si="0"/>
        <v>宮川</v>
      </c>
      <c r="BT21" s="107"/>
      <c r="BU21" s="93"/>
      <c r="BV21" s="95"/>
      <c r="BX21" s="8"/>
      <c r="BY21" s="9" t="s">
        <v>33</v>
      </c>
      <c r="BZ21" s="10"/>
    </row>
    <row r="22" spans="1:78" ht="20.100000000000001" customHeight="1" x14ac:dyDescent="0.15">
      <c r="A22" s="42">
        <v>10</v>
      </c>
      <c r="B22" s="12"/>
      <c r="C22" s="26"/>
      <c r="D22" s="28">
        <v>1</v>
      </c>
      <c r="E22" s="27"/>
      <c r="F22" s="26"/>
      <c r="G22" s="28">
        <v>-1</v>
      </c>
      <c r="H22" s="27"/>
      <c r="I22" s="26"/>
      <c r="J22" s="28">
        <v>-1</v>
      </c>
      <c r="K22" s="27"/>
      <c r="L22" s="26"/>
      <c r="M22" s="28">
        <v>-1</v>
      </c>
      <c r="N22" s="27"/>
      <c r="O22" s="26"/>
      <c r="P22" s="28">
        <v>1</v>
      </c>
      <c r="Q22" s="27"/>
      <c r="R22" s="26"/>
      <c r="S22" s="28">
        <v>-1</v>
      </c>
      <c r="T22" s="27"/>
      <c r="U22" s="26"/>
      <c r="V22" s="28">
        <v>1</v>
      </c>
      <c r="W22" s="27"/>
      <c r="X22" s="26"/>
      <c r="Y22" s="28">
        <v>1</v>
      </c>
      <c r="Z22" s="27"/>
      <c r="AA22" s="26"/>
      <c r="AB22" s="28">
        <v>-1</v>
      </c>
      <c r="AC22" s="27"/>
      <c r="AD22" s="29"/>
      <c r="AE22" s="30"/>
      <c r="AF22" s="31"/>
      <c r="AG22" s="26"/>
      <c r="AH22" s="28">
        <v>1</v>
      </c>
      <c r="AI22" s="27"/>
      <c r="AJ22" s="26"/>
      <c r="AK22" s="28">
        <v>-1</v>
      </c>
      <c r="AL22" s="27"/>
      <c r="AM22" s="26"/>
      <c r="AN22" s="28">
        <v>1</v>
      </c>
      <c r="AO22" s="27"/>
      <c r="AP22" s="26"/>
      <c r="AQ22" s="28">
        <v>-1</v>
      </c>
      <c r="AR22" s="27"/>
      <c r="AS22" s="26"/>
      <c r="AT22" s="28">
        <v>1</v>
      </c>
      <c r="AU22" s="27"/>
      <c r="AV22" s="26"/>
      <c r="AW22" s="28">
        <v>-1</v>
      </c>
      <c r="AX22" s="27"/>
      <c r="AY22" s="26"/>
      <c r="AZ22" s="28">
        <v>-1</v>
      </c>
      <c r="BA22" s="27"/>
      <c r="BB22" s="26"/>
      <c r="BC22" s="28">
        <v>-1</v>
      </c>
      <c r="BD22" s="27"/>
      <c r="BE22" s="26"/>
      <c r="BF22" s="28">
        <v>-1</v>
      </c>
      <c r="BG22" s="27"/>
      <c r="BH22" s="26"/>
      <c r="BI22" s="28">
        <v>0</v>
      </c>
      <c r="BJ22" s="39"/>
      <c r="BK22" s="111">
        <f>COUNTIF(C22:BJ22,1)</f>
        <v>7</v>
      </c>
      <c r="BL22" s="108">
        <f>COUNTIF(C22:BJ22,-1)</f>
        <v>11</v>
      </c>
      <c r="BM22" s="108">
        <f>COUNTIF(C22:BJ22,0)</f>
        <v>1</v>
      </c>
      <c r="BN22" s="96">
        <f t="shared" ref="BN22" si="49">+BK22*3+BM22</f>
        <v>22</v>
      </c>
      <c r="BO22" s="98">
        <f t="shared" ref="BO22" si="50">+C23+F23+I23+L23+O23+R23+U23+X23+AA23+AD23+AG23+AJ23+AM23+AP23+AS23+AV23+AY23+BB23+BE23+BH23</f>
        <v>81</v>
      </c>
      <c r="BP22" s="100">
        <f t="shared" ref="BP22" si="51">+E23+H23+K23+N23+Q23+T23+W23+Z23+AC23+AF23+AI23+AL23+AO23+AR23+AU23+AX23+BA23+BD23+BG23+BJ23</f>
        <v>142</v>
      </c>
      <c r="BQ22" s="102">
        <f>+BO22-BP22</f>
        <v>-61</v>
      </c>
      <c r="BR22" s="104">
        <v>11</v>
      </c>
      <c r="BS22" s="72">
        <f t="shared" si="0"/>
        <v>10</v>
      </c>
      <c r="BT22" s="106">
        <f t="shared" ref="BT22" si="52">+BO22/(BK22+BL22+BM22)</f>
        <v>4.2631578947368425</v>
      </c>
      <c r="BU22" s="92">
        <f t="shared" ref="BU22" si="53">+BP22/(BK22+BL22+BM22)</f>
        <v>7.4736842105263159</v>
      </c>
      <c r="BV22" s="94">
        <f t="shared" ref="BV22" si="54">+(BO22-BP22)/(BK22+BL22+BM22)</f>
        <v>-3.2105263157894739</v>
      </c>
      <c r="BX22" s="26"/>
      <c r="BY22" s="28"/>
      <c r="BZ22" s="27"/>
    </row>
    <row r="23" spans="1:78" ht="20.100000000000001" customHeight="1" x14ac:dyDescent="0.15">
      <c r="A23" s="43" t="s">
        <v>24</v>
      </c>
      <c r="B23" s="13" t="s">
        <v>40</v>
      </c>
      <c r="C23" s="8">
        <f>AF5</f>
        <v>7</v>
      </c>
      <c r="D23" s="9" t="s">
        <v>33</v>
      </c>
      <c r="E23" s="10">
        <f>AD5</f>
        <v>0</v>
      </c>
      <c r="F23" s="8">
        <f>AF7</f>
        <v>2</v>
      </c>
      <c r="G23" s="9" t="s">
        <v>33</v>
      </c>
      <c r="H23" s="10">
        <f>AD7</f>
        <v>9</v>
      </c>
      <c r="I23" s="8">
        <f>AF9</f>
        <v>0</v>
      </c>
      <c r="J23" s="9" t="s">
        <v>33</v>
      </c>
      <c r="K23" s="10">
        <f>AD9</f>
        <v>4</v>
      </c>
      <c r="L23" s="8">
        <f>AF11</f>
        <v>0</v>
      </c>
      <c r="M23" s="9" t="s">
        <v>33</v>
      </c>
      <c r="N23" s="10">
        <f>AD11</f>
        <v>11</v>
      </c>
      <c r="O23" s="8">
        <f>AF13</f>
        <v>9</v>
      </c>
      <c r="P23" s="9" t="s">
        <v>33</v>
      </c>
      <c r="Q23" s="10">
        <f>AD13</f>
        <v>2</v>
      </c>
      <c r="R23" s="8">
        <f>AF15</f>
        <v>0</v>
      </c>
      <c r="S23" s="9" t="s">
        <v>33</v>
      </c>
      <c r="T23" s="10">
        <f>AD15</f>
        <v>9</v>
      </c>
      <c r="U23" s="8">
        <f>AF17</f>
        <v>7</v>
      </c>
      <c r="V23" s="9" t="s">
        <v>33</v>
      </c>
      <c r="W23" s="10">
        <f>AD17</f>
        <v>6</v>
      </c>
      <c r="X23" s="8">
        <f>AF19</f>
        <v>7</v>
      </c>
      <c r="Y23" s="9" t="s">
        <v>33</v>
      </c>
      <c r="Z23" s="10">
        <f>AD19</f>
        <v>6</v>
      </c>
      <c r="AA23" s="8">
        <f>AF21</f>
        <v>0</v>
      </c>
      <c r="AB23" s="9" t="s">
        <v>33</v>
      </c>
      <c r="AC23" s="10">
        <f>AD21</f>
        <v>16</v>
      </c>
      <c r="AD23" s="5"/>
      <c r="AE23" s="6"/>
      <c r="AF23" s="7"/>
      <c r="AG23" s="8">
        <v>6</v>
      </c>
      <c r="AH23" s="9" t="s">
        <v>33</v>
      </c>
      <c r="AI23" s="10">
        <v>1</v>
      </c>
      <c r="AJ23" s="8">
        <v>1</v>
      </c>
      <c r="AK23" s="9" t="s">
        <v>33</v>
      </c>
      <c r="AL23" s="10">
        <v>10</v>
      </c>
      <c r="AM23" s="8">
        <v>9</v>
      </c>
      <c r="AN23" s="9" t="s">
        <v>33</v>
      </c>
      <c r="AO23" s="10">
        <v>6</v>
      </c>
      <c r="AP23" s="8">
        <v>4</v>
      </c>
      <c r="AQ23" s="9" t="s">
        <v>33</v>
      </c>
      <c r="AR23" s="10">
        <v>8</v>
      </c>
      <c r="AS23" s="8">
        <v>12</v>
      </c>
      <c r="AT23" s="9" t="s">
        <v>33</v>
      </c>
      <c r="AU23" s="10">
        <v>5</v>
      </c>
      <c r="AV23" s="8">
        <v>3</v>
      </c>
      <c r="AW23" s="9" t="s">
        <v>33</v>
      </c>
      <c r="AX23" s="10">
        <v>13</v>
      </c>
      <c r="AY23" s="8">
        <v>4</v>
      </c>
      <c r="AZ23" s="9" t="s">
        <v>33</v>
      </c>
      <c r="BA23" s="10">
        <v>11</v>
      </c>
      <c r="BB23" s="8">
        <v>4</v>
      </c>
      <c r="BC23" s="9" t="s">
        <v>33</v>
      </c>
      <c r="BD23" s="10">
        <v>7</v>
      </c>
      <c r="BE23" s="8">
        <v>0</v>
      </c>
      <c r="BF23" s="9" t="s">
        <v>33</v>
      </c>
      <c r="BG23" s="10">
        <v>12</v>
      </c>
      <c r="BH23" s="8">
        <v>6</v>
      </c>
      <c r="BI23" s="9" t="s">
        <v>33</v>
      </c>
      <c r="BJ23" s="41">
        <v>6</v>
      </c>
      <c r="BK23" s="112"/>
      <c r="BL23" s="109"/>
      <c r="BM23" s="109"/>
      <c r="BN23" s="97"/>
      <c r="BO23" s="99"/>
      <c r="BP23" s="101"/>
      <c r="BQ23" s="103"/>
      <c r="BR23" s="105"/>
      <c r="BS23" s="73" t="str">
        <f t="shared" si="0"/>
        <v>神戸福田</v>
      </c>
      <c r="BT23" s="107"/>
      <c r="BU23" s="93"/>
      <c r="BV23" s="95"/>
      <c r="BX23" s="8"/>
      <c r="BY23" s="9" t="s">
        <v>33</v>
      </c>
      <c r="BZ23" s="10"/>
    </row>
    <row r="24" spans="1:78" ht="20.100000000000001" customHeight="1" x14ac:dyDescent="0.15">
      <c r="A24" s="42">
        <v>11</v>
      </c>
      <c r="B24" s="12"/>
      <c r="C24" s="26"/>
      <c r="D24" s="28">
        <v>1</v>
      </c>
      <c r="E24" s="27"/>
      <c r="F24" s="26"/>
      <c r="G24" s="28">
        <v>-1</v>
      </c>
      <c r="H24" s="27"/>
      <c r="I24" s="26"/>
      <c r="J24" s="28">
        <v>-1</v>
      </c>
      <c r="K24" s="27"/>
      <c r="L24" s="26"/>
      <c r="M24" s="28">
        <v>-1</v>
      </c>
      <c r="N24" s="27"/>
      <c r="O24" s="26"/>
      <c r="P24" s="28">
        <v>1</v>
      </c>
      <c r="Q24" s="27"/>
      <c r="R24" s="26"/>
      <c r="S24" s="28">
        <v>-1</v>
      </c>
      <c r="T24" s="27"/>
      <c r="U24" s="26"/>
      <c r="V24" s="28">
        <v>-1</v>
      </c>
      <c r="W24" s="27"/>
      <c r="X24" s="26"/>
      <c r="Y24" s="28">
        <v>1</v>
      </c>
      <c r="Z24" s="27"/>
      <c r="AA24" s="26"/>
      <c r="AB24" s="28">
        <v>-1</v>
      </c>
      <c r="AC24" s="27"/>
      <c r="AD24" s="26"/>
      <c r="AE24" s="28">
        <v>-1</v>
      </c>
      <c r="AF24" s="27"/>
      <c r="AG24" s="29"/>
      <c r="AH24" s="30"/>
      <c r="AI24" s="31"/>
      <c r="AJ24" s="26"/>
      <c r="AK24" s="28">
        <v>-1</v>
      </c>
      <c r="AL24" s="27"/>
      <c r="AM24" s="26"/>
      <c r="AN24" s="28">
        <v>1</v>
      </c>
      <c r="AO24" s="27"/>
      <c r="AP24" s="26"/>
      <c r="AQ24" s="28">
        <v>1</v>
      </c>
      <c r="AR24" s="27"/>
      <c r="AS24" s="26"/>
      <c r="AT24" s="28">
        <v>-1</v>
      </c>
      <c r="AU24" s="27"/>
      <c r="AV24" s="26"/>
      <c r="AW24" s="28">
        <v>-1</v>
      </c>
      <c r="AX24" s="27"/>
      <c r="AY24" s="26"/>
      <c r="AZ24" s="28">
        <v>-1</v>
      </c>
      <c r="BA24" s="27"/>
      <c r="BB24" s="26"/>
      <c r="BC24" s="28">
        <v>-1</v>
      </c>
      <c r="BD24" s="27"/>
      <c r="BE24" s="26"/>
      <c r="BF24" s="28">
        <v>-1</v>
      </c>
      <c r="BG24" s="27"/>
      <c r="BH24" s="26"/>
      <c r="BI24" s="28">
        <v>1</v>
      </c>
      <c r="BJ24" s="39"/>
      <c r="BK24" s="111">
        <f>COUNTIF(C24:BJ24,1)</f>
        <v>6</v>
      </c>
      <c r="BL24" s="108">
        <f>COUNTIF(C24:BJ24,-1)</f>
        <v>13</v>
      </c>
      <c r="BM24" s="108">
        <f>COUNTIF(C24:BJ24,0)</f>
        <v>0</v>
      </c>
      <c r="BN24" s="96">
        <f t="shared" ref="BN24" si="55">+BK24*3+BM24</f>
        <v>18</v>
      </c>
      <c r="BO24" s="98">
        <f t="shared" ref="BO24" si="56">+C25+F25+I25+L25+O25+R25+U25+X25+AA25+AD25+AG25+AJ25+AM25+AP25+AS25+AV25+AY25+BB25+BE25+BH25</f>
        <v>86</v>
      </c>
      <c r="BP24" s="100">
        <f t="shared" ref="BP24" si="57">+E25+H25+K25+N25+Q25+T25+W25+Z25+AC25+AF25+AI25+AL25+AO25+AR25+AU25+AX25+BA25+BD25+BG25+BJ25</f>
        <v>119</v>
      </c>
      <c r="BQ24" s="102">
        <f>+BO24-BP24</f>
        <v>-33</v>
      </c>
      <c r="BR24" s="104">
        <v>14</v>
      </c>
      <c r="BS24" s="72">
        <f t="shared" si="0"/>
        <v>11</v>
      </c>
      <c r="BT24" s="106">
        <f t="shared" ref="BT24" si="58">+BO24/(BK24+BL24+BM24)</f>
        <v>4.5263157894736841</v>
      </c>
      <c r="BU24" s="92">
        <f t="shared" ref="BU24" si="59">+BP24/(BK24+BL24+BM24)</f>
        <v>6.2631578947368425</v>
      </c>
      <c r="BV24" s="94">
        <f t="shared" ref="BV24" si="60">+(BO24-BP24)/(BK24+BL24+BM24)</f>
        <v>-1.736842105263158</v>
      </c>
      <c r="BX24" s="26"/>
      <c r="BY24" s="28"/>
      <c r="BZ24" s="27"/>
    </row>
    <row r="25" spans="1:78" ht="20.100000000000001" customHeight="1" x14ac:dyDescent="0.15">
      <c r="A25" s="43" t="s">
        <v>0</v>
      </c>
      <c r="B25" s="13" t="s">
        <v>37</v>
      </c>
      <c r="C25" s="8">
        <f>AI5</f>
        <v>17</v>
      </c>
      <c r="D25" s="9" t="s">
        <v>33</v>
      </c>
      <c r="E25" s="10">
        <f>AG5</f>
        <v>1</v>
      </c>
      <c r="F25" s="8">
        <f>AI7</f>
        <v>1</v>
      </c>
      <c r="G25" s="9" t="s">
        <v>33</v>
      </c>
      <c r="H25" s="10">
        <f>AG7</f>
        <v>8</v>
      </c>
      <c r="I25" s="8">
        <f>AI9</f>
        <v>2</v>
      </c>
      <c r="J25" s="9" t="s">
        <v>33</v>
      </c>
      <c r="K25" s="10">
        <f>AG9</f>
        <v>9</v>
      </c>
      <c r="L25" s="8">
        <f>AI11</f>
        <v>1</v>
      </c>
      <c r="M25" s="9" t="s">
        <v>33</v>
      </c>
      <c r="N25" s="10">
        <f>AG11</f>
        <v>11</v>
      </c>
      <c r="O25" s="8">
        <f>AI13</f>
        <v>8</v>
      </c>
      <c r="P25" s="9" t="s">
        <v>33</v>
      </c>
      <c r="Q25" s="10">
        <f>AG13</f>
        <v>6</v>
      </c>
      <c r="R25" s="8">
        <f>AI15</f>
        <v>3</v>
      </c>
      <c r="S25" s="9" t="s">
        <v>33</v>
      </c>
      <c r="T25" s="10">
        <f>AG15</f>
        <v>13</v>
      </c>
      <c r="U25" s="8">
        <f>AI17</f>
        <v>1</v>
      </c>
      <c r="V25" s="9" t="s">
        <v>33</v>
      </c>
      <c r="W25" s="10">
        <f>AG17</f>
        <v>6</v>
      </c>
      <c r="X25" s="8">
        <f>AI19</f>
        <v>7</v>
      </c>
      <c r="Y25" s="9" t="s">
        <v>33</v>
      </c>
      <c r="Z25" s="10">
        <f>AG19</f>
        <v>5</v>
      </c>
      <c r="AA25" s="8">
        <f>AI21</f>
        <v>0</v>
      </c>
      <c r="AB25" s="9" t="s">
        <v>33</v>
      </c>
      <c r="AC25" s="10">
        <f>AG21</f>
        <v>11</v>
      </c>
      <c r="AD25" s="8">
        <f>AI23</f>
        <v>1</v>
      </c>
      <c r="AE25" s="9" t="s">
        <v>33</v>
      </c>
      <c r="AF25" s="10">
        <f>AG23</f>
        <v>6</v>
      </c>
      <c r="AG25" s="5"/>
      <c r="AH25" s="6"/>
      <c r="AI25" s="7"/>
      <c r="AJ25" s="8">
        <v>2</v>
      </c>
      <c r="AK25" s="9" t="s">
        <v>33</v>
      </c>
      <c r="AL25" s="10">
        <v>7</v>
      </c>
      <c r="AM25" s="8">
        <v>21</v>
      </c>
      <c r="AN25" s="9" t="s">
        <v>33</v>
      </c>
      <c r="AO25" s="10">
        <v>0</v>
      </c>
      <c r="AP25" s="8">
        <v>5</v>
      </c>
      <c r="AQ25" s="9" t="s">
        <v>33</v>
      </c>
      <c r="AR25" s="10">
        <v>0</v>
      </c>
      <c r="AS25" s="8">
        <v>1</v>
      </c>
      <c r="AT25" s="9" t="s">
        <v>33</v>
      </c>
      <c r="AU25" s="10">
        <v>6</v>
      </c>
      <c r="AV25" s="8">
        <v>3</v>
      </c>
      <c r="AW25" s="9" t="s">
        <v>33</v>
      </c>
      <c r="AX25" s="10">
        <v>7</v>
      </c>
      <c r="AY25" s="8">
        <v>1</v>
      </c>
      <c r="AZ25" s="9" t="s">
        <v>33</v>
      </c>
      <c r="BA25" s="10">
        <v>5</v>
      </c>
      <c r="BB25" s="8">
        <v>4</v>
      </c>
      <c r="BC25" s="9" t="s">
        <v>33</v>
      </c>
      <c r="BD25" s="10">
        <v>8</v>
      </c>
      <c r="BE25" s="8">
        <v>0</v>
      </c>
      <c r="BF25" s="9" t="s">
        <v>33</v>
      </c>
      <c r="BG25" s="10">
        <v>8</v>
      </c>
      <c r="BH25" s="8">
        <v>8</v>
      </c>
      <c r="BI25" s="9" t="s">
        <v>33</v>
      </c>
      <c r="BJ25" s="41">
        <v>2</v>
      </c>
      <c r="BK25" s="112"/>
      <c r="BL25" s="109"/>
      <c r="BM25" s="109"/>
      <c r="BN25" s="97"/>
      <c r="BO25" s="99"/>
      <c r="BP25" s="101"/>
      <c r="BQ25" s="103"/>
      <c r="BR25" s="105"/>
      <c r="BS25" s="73" t="str">
        <f t="shared" si="0"/>
        <v>若草</v>
      </c>
      <c r="BT25" s="107"/>
      <c r="BU25" s="93"/>
      <c r="BV25" s="95"/>
      <c r="BX25" s="8"/>
      <c r="BY25" s="9" t="s">
        <v>33</v>
      </c>
      <c r="BZ25" s="10"/>
    </row>
    <row r="26" spans="1:78" ht="20.100000000000001" customHeight="1" x14ac:dyDescent="0.15">
      <c r="A26" s="44">
        <v>12</v>
      </c>
      <c r="B26" s="24"/>
      <c r="C26" s="26"/>
      <c r="D26" s="28">
        <v>1</v>
      </c>
      <c r="E26" s="27"/>
      <c r="F26" s="26"/>
      <c r="G26" s="28">
        <v>-1</v>
      </c>
      <c r="H26" s="27"/>
      <c r="I26" s="26"/>
      <c r="J26" s="28">
        <v>-1</v>
      </c>
      <c r="K26" s="27"/>
      <c r="L26" s="26"/>
      <c r="M26" s="28">
        <v>-1</v>
      </c>
      <c r="N26" s="27"/>
      <c r="O26" s="26"/>
      <c r="P26" s="28">
        <v>1</v>
      </c>
      <c r="Q26" s="27"/>
      <c r="R26" s="26"/>
      <c r="S26" s="28">
        <v>0</v>
      </c>
      <c r="T26" s="27"/>
      <c r="U26" s="26"/>
      <c r="V26" s="28">
        <v>1</v>
      </c>
      <c r="W26" s="27"/>
      <c r="X26" s="26"/>
      <c r="Y26" s="28">
        <v>1</v>
      </c>
      <c r="Z26" s="27"/>
      <c r="AA26" s="26"/>
      <c r="AB26" s="28">
        <v>-1</v>
      </c>
      <c r="AC26" s="27"/>
      <c r="AD26" s="26"/>
      <c r="AE26" s="28">
        <v>1</v>
      </c>
      <c r="AF26" s="27"/>
      <c r="AG26" s="26"/>
      <c r="AH26" s="28">
        <v>1</v>
      </c>
      <c r="AI26" s="27"/>
      <c r="AJ26" s="29"/>
      <c r="AK26" s="30"/>
      <c r="AL26" s="31"/>
      <c r="AM26" s="26"/>
      <c r="AN26" s="28">
        <v>1</v>
      </c>
      <c r="AO26" s="27"/>
      <c r="AP26" s="26"/>
      <c r="AQ26" s="28">
        <v>1</v>
      </c>
      <c r="AR26" s="27"/>
      <c r="AS26" s="26"/>
      <c r="AT26" s="28">
        <v>1</v>
      </c>
      <c r="AU26" s="27"/>
      <c r="AV26" s="26"/>
      <c r="AW26" s="28">
        <v>-1</v>
      </c>
      <c r="AX26" s="27"/>
      <c r="AY26" s="26"/>
      <c r="AZ26" s="28">
        <v>0</v>
      </c>
      <c r="BA26" s="27"/>
      <c r="BB26" s="26"/>
      <c r="BC26" s="28">
        <v>1</v>
      </c>
      <c r="BD26" s="27"/>
      <c r="BE26" s="26"/>
      <c r="BF26" s="28">
        <v>-1</v>
      </c>
      <c r="BG26" s="27"/>
      <c r="BH26" s="26"/>
      <c r="BI26" s="28">
        <v>1</v>
      </c>
      <c r="BJ26" s="39"/>
      <c r="BK26" s="111">
        <f>COUNTIF(C26:BJ26,1)</f>
        <v>11</v>
      </c>
      <c r="BL26" s="108">
        <f>COUNTIF(C26:BJ26,-1)</f>
        <v>6</v>
      </c>
      <c r="BM26" s="108">
        <f>COUNTIF(C26:BJ26,0)</f>
        <v>2</v>
      </c>
      <c r="BN26" s="96">
        <f t="shared" ref="BN26" si="61">+BK26*3+BM26</f>
        <v>35</v>
      </c>
      <c r="BO26" s="98">
        <f t="shared" ref="BO26" si="62">+C27+F27+I27+L27+O27+R27+U27+X27+AA27+AD27+AG27+AJ27+AM27+AP27+AS27+AV27+AY27+BB27+BE27+BH27</f>
        <v>115</v>
      </c>
      <c r="BP26" s="100">
        <f t="shared" ref="BP26" si="63">+E27+H27+K27+N27+Q27+T27+W27+Z27+AC27+AF27+AI27+AL27+AO27+AR27+AU27+AX27+BA27+BD27+BG27+BJ27</f>
        <v>78</v>
      </c>
      <c r="BQ26" s="102">
        <f>+BO26-BP26</f>
        <v>37</v>
      </c>
      <c r="BR26" s="104">
        <v>8</v>
      </c>
      <c r="BS26" s="72">
        <f t="shared" si="0"/>
        <v>12</v>
      </c>
      <c r="BT26" s="106">
        <f t="shared" ref="BT26" si="64">+BO26/(BK26+BL26+BM26)</f>
        <v>6.0526315789473681</v>
      </c>
      <c r="BU26" s="92">
        <f t="shared" ref="BU26" si="65">+BP26/(BK26+BL26+BM26)</f>
        <v>4.1052631578947372</v>
      </c>
      <c r="BV26" s="94">
        <f t="shared" ref="BV26" si="66">+(BO26-BP26)/(BK26+BL26+BM26)</f>
        <v>1.9473684210526316</v>
      </c>
      <c r="BX26" s="26"/>
      <c r="BY26" s="28"/>
      <c r="BZ26" s="27"/>
    </row>
    <row r="27" spans="1:78" ht="20.100000000000001" customHeight="1" x14ac:dyDescent="0.15">
      <c r="A27" s="45" t="s">
        <v>25</v>
      </c>
      <c r="B27" s="25" t="s">
        <v>41</v>
      </c>
      <c r="C27" s="8">
        <f>AL5</f>
        <v>10</v>
      </c>
      <c r="D27" s="9" t="s">
        <v>33</v>
      </c>
      <c r="E27" s="10">
        <f>AJ5</f>
        <v>0</v>
      </c>
      <c r="F27" s="8">
        <f>AL7</f>
        <v>5</v>
      </c>
      <c r="G27" s="9" t="s">
        <v>33</v>
      </c>
      <c r="H27" s="10">
        <f>AJ7</f>
        <v>7</v>
      </c>
      <c r="I27" s="8">
        <f>AL9</f>
        <v>3</v>
      </c>
      <c r="J27" s="9" t="s">
        <v>33</v>
      </c>
      <c r="K27" s="10">
        <f>AJ9</f>
        <v>9</v>
      </c>
      <c r="L27" s="8">
        <f>AL11</f>
        <v>1</v>
      </c>
      <c r="M27" s="9" t="s">
        <v>33</v>
      </c>
      <c r="N27" s="10">
        <f>AJ11</f>
        <v>8</v>
      </c>
      <c r="O27" s="8">
        <f>AL13</f>
        <v>10</v>
      </c>
      <c r="P27" s="9" t="s">
        <v>33</v>
      </c>
      <c r="Q27" s="10">
        <f>AJ13</f>
        <v>9</v>
      </c>
      <c r="R27" s="8">
        <f>AL15</f>
        <v>2</v>
      </c>
      <c r="S27" s="9" t="s">
        <v>33</v>
      </c>
      <c r="T27" s="10">
        <f>AJ15</f>
        <v>2</v>
      </c>
      <c r="U27" s="8">
        <f>AL17</f>
        <v>7</v>
      </c>
      <c r="V27" s="9" t="s">
        <v>33</v>
      </c>
      <c r="W27" s="10">
        <f>AJ17</f>
        <v>0</v>
      </c>
      <c r="X27" s="8">
        <f>AL19</f>
        <v>12</v>
      </c>
      <c r="Y27" s="9" t="s">
        <v>33</v>
      </c>
      <c r="Z27" s="10">
        <f>AJ19</f>
        <v>0</v>
      </c>
      <c r="AA27" s="8">
        <f>AL21</f>
        <v>0</v>
      </c>
      <c r="AB27" s="9" t="s">
        <v>33</v>
      </c>
      <c r="AC27" s="10">
        <f>AJ21</f>
        <v>8</v>
      </c>
      <c r="AD27" s="8">
        <f>AL23</f>
        <v>10</v>
      </c>
      <c r="AE27" s="9" t="s">
        <v>33</v>
      </c>
      <c r="AF27" s="10">
        <f>AJ23</f>
        <v>1</v>
      </c>
      <c r="AG27" s="8">
        <f>AL25</f>
        <v>7</v>
      </c>
      <c r="AH27" s="9" t="s">
        <v>33</v>
      </c>
      <c r="AI27" s="10">
        <f>AJ25</f>
        <v>2</v>
      </c>
      <c r="AJ27" s="5"/>
      <c r="AK27" s="6"/>
      <c r="AL27" s="7"/>
      <c r="AM27" s="8">
        <v>10</v>
      </c>
      <c r="AN27" s="9" t="s">
        <v>33</v>
      </c>
      <c r="AO27" s="10">
        <v>0</v>
      </c>
      <c r="AP27" s="8">
        <v>8</v>
      </c>
      <c r="AQ27" s="9" t="s">
        <v>33</v>
      </c>
      <c r="AR27" s="10">
        <v>2</v>
      </c>
      <c r="AS27" s="8">
        <v>2</v>
      </c>
      <c r="AT27" s="9" t="s">
        <v>33</v>
      </c>
      <c r="AU27" s="10">
        <v>1</v>
      </c>
      <c r="AV27" s="8">
        <v>8</v>
      </c>
      <c r="AW27" s="9" t="s">
        <v>33</v>
      </c>
      <c r="AX27" s="10">
        <v>13</v>
      </c>
      <c r="AY27" s="8">
        <v>4</v>
      </c>
      <c r="AZ27" s="9" t="s">
        <v>33</v>
      </c>
      <c r="BA27" s="10">
        <v>4</v>
      </c>
      <c r="BB27" s="8">
        <v>4</v>
      </c>
      <c r="BC27" s="9" t="s">
        <v>33</v>
      </c>
      <c r="BD27" s="10">
        <v>2</v>
      </c>
      <c r="BE27" s="8">
        <v>1</v>
      </c>
      <c r="BF27" s="9" t="s">
        <v>33</v>
      </c>
      <c r="BG27" s="10">
        <v>10</v>
      </c>
      <c r="BH27" s="8">
        <v>11</v>
      </c>
      <c r="BI27" s="9" t="s">
        <v>33</v>
      </c>
      <c r="BJ27" s="41">
        <v>0</v>
      </c>
      <c r="BK27" s="112"/>
      <c r="BL27" s="109"/>
      <c r="BM27" s="109"/>
      <c r="BN27" s="97"/>
      <c r="BO27" s="99"/>
      <c r="BP27" s="101"/>
      <c r="BQ27" s="103"/>
      <c r="BR27" s="105"/>
      <c r="BS27" s="73" t="str">
        <f t="shared" si="0"/>
        <v>板宿</v>
      </c>
      <c r="BT27" s="107"/>
      <c r="BU27" s="93"/>
      <c r="BV27" s="95"/>
      <c r="BX27" s="8"/>
      <c r="BY27" s="9" t="s">
        <v>33</v>
      </c>
      <c r="BZ27" s="10"/>
    </row>
    <row r="28" spans="1:78" ht="20.100000000000001" customHeight="1" x14ac:dyDescent="0.15">
      <c r="A28" s="44">
        <v>13</v>
      </c>
      <c r="B28" s="24"/>
      <c r="C28" s="26"/>
      <c r="D28" s="28">
        <v>1</v>
      </c>
      <c r="E28" s="27"/>
      <c r="F28" s="26"/>
      <c r="G28" s="28">
        <v>-1</v>
      </c>
      <c r="H28" s="27"/>
      <c r="I28" s="26"/>
      <c r="J28" s="28">
        <v>-1</v>
      </c>
      <c r="K28" s="27"/>
      <c r="L28" s="26"/>
      <c r="M28" s="28">
        <v>-1</v>
      </c>
      <c r="N28" s="27"/>
      <c r="O28" s="26"/>
      <c r="P28" s="28">
        <v>1</v>
      </c>
      <c r="Q28" s="27"/>
      <c r="R28" s="26"/>
      <c r="S28" s="28">
        <v>-1</v>
      </c>
      <c r="T28" s="27"/>
      <c r="U28" s="26"/>
      <c r="V28" s="28">
        <v>-1</v>
      </c>
      <c r="W28" s="27"/>
      <c r="X28" s="26"/>
      <c r="Y28" s="28">
        <v>-1</v>
      </c>
      <c r="Z28" s="27"/>
      <c r="AA28" s="26"/>
      <c r="AB28" s="28">
        <v>-1</v>
      </c>
      <c r="AC28" s="27"/>
      <c r="AD28" s="26"/>
      <c r="AE28" s="28">
        <v>-1</v>
      </c>
      <c r="AF28" s="27"/>
      <c r="AG28" s="26"/>
      <c r="AH28" s="28">
        <v>-1</v>
      </c>
      <c r="AI28" s="27"/>
      <c r="AJ28" s="26"/>
      <c r="AK28" s="28">
        <v>-1</v>
      </c>
      <c r="AL28" s="27"/>
      <c r="AM28" s="29"/>
      <c r="AN28" s="30"/>
      <c r="AO28" s="31"/>
      <c r="AP28" s="26"/>
      <c r="AQ28" s="28">
        <v>-1</v>
      </c>
      <c r="AR28" s="27"/>
      <c r="AS28" s="26"/>
      <c r="AT28" s="28">
        <v>1</v>
      </c>
      <c r="AU28" s="27"/>
      <c r="AV28" s="26"/>
      <c r="AW28" s="28">
        <v>-1</v>
      </c>
      <c r="AX28" s="27"/>
      <c r="AY28" s="26"/>
      <c r="AZ28" s="28">
        <v>-1</v>
      </c>
      <c r="BA28" s="27"/>
      <c r="BB28" s="26"/>
      <c r="BC28" s="28">
        <v>1</v>
      </c>
      <c r="BD28" s="27"/>
      <c r="BE28" s="26"/>
      <c r="BF28" s="28">
        <v>-1</v>
      </c>
      <c r="BG28" s="27"/>
      <c r="BH28" s="26"/>
      <c r="BI28" s="28">
        <v>-1</v>
      </c>
      <c r="BJ28" s="39"/>
      <c r="BK28" s="111">
        <f>COUNTIF(C28:BJ28,1)</f>
        <v>4</v>
      </c>
      <c r="BL28" s="108">
        <f>COUNTIF(C28:BJ28,-1)</f>
        <v>15</v>
      </c>
      <c r="BM28" s="108">
        <f>COUNTIF(C28:BJ28,0)</f>
        <v>0</v>
      </c>
      <c r="BN28" s="96">
        <f t="shared" ref="BN28" si="67">+BK28*3+BM28</f>
        <v>12</v>
      </c>
      <c r="BO28" s="98">
        <f t="shared" ref="BO28" si="68">+C29+F29+I29+L29+O29+R29+U29+X29+AA29+AD29+AG29+AJ29+AM29+AP29+AS29+AV29+AY29+BB29+BE29+BH29</f>
        <v>40</v>
      </c>
      <c r="BP28" s="100">
        <f t="shared" ref="BP28" si="69">+E29+H29+K29+N29+Q29+T29+W29+Z29+AC29+AF29+AI29+AL29+AO29+AR29+AU29+AX29+BA29+BD29+BG29+BJ29</f>
        <v>259</v>
      </c>
      <c r="BQ28" s="102">
        <f>+BO28-BP28</f>
        <v>-219</v>
      </c>
      <c r="BR28" s="104">
        <v>19</v>
      </c>
      <c r="BS28" s="72">
        <f t="shared" si="0"/>
        <v>13</v>
      </c>
      <c r="BT28" s="106">
        <f t="shared" ref="BT28" si="70">+BO28/(BK28+BL28+BM28)</f>
        <v>2.1052631578947367</v>
      </c>
      <c r="BU28" s="92">
        <f t="shared" ref="BU28" si="71">+BP28/(BK28+BL28+BM28)</f>
        <v>13.631578947368421</v>
      </c>
      <c r="BV28" s="94">
        <f t="shared" ref="BV28" si="72">+(BO28-BP28)/(BK28+BL28+BM28)</f>
        <v>-11.526315789473685</v>
      </c>
      <c r="BX28" s="26"/>
      <c r="BY28" s="28"/>
      <c r="BZ28" s="27"/>
    </row>
    <row r="29" spans="1:78" ht="20.100000000000001" customHeight="1" x14ac:dyDescent="0.15">
      <c r="A29" s="45" t="s">
        <v>26</v>
      </c>
      <c r="B29" s="25" t="s">
        <v>41</v>
      </c>
      <c r="C29" s="8">
        <f>AO5</f>
        <v>6</v>
      </c>
      <c r="D29" s="9" t="s">
        <v>33</v>
      </c>
      <c r="E29" s="10">
        <f>AM5</f>
        <v>5</v>
      </c>
      <c r="F29" s="8">
        <f>AO7</f>
        <v>0</v>
      </c>
      <c r="G29" s="9" t="s">
        <v>33</v>
      </c>
      <c r="H29" s="10">
        <f>AM7</f>
        <v>7</v>
      </c>
      <c r="I29" s="8">
        <f>AO9</f>
        <v>0</v>
      </c>
      <c r="J29" s="9" t="s">
        <v>33</v>
      </c>
      <c r="K29" s="10">
        <f>AM9</f>
        <v>13</v>
      </c>
      <c r="L29" s="8">
        <f>AO11</f>
        <v>0</v>
      </c>
      <c r="M29" s="9" t="s">
        <v>33</v>
      </c>
      <c r="N29" s="10">
        <f>AM11</f>
        <v>20</v>
      </c>
      <c r="O29" s="8">
        <f>AO13</f>
        <v>10</v>
      </c>
      <c r="P29" s="9" t="s">
        <v>33</v>
      </c>
      <c r="Q29" s="10">
        <f>AM13</f>
        <v>5</v>
      </c>
      <c r="R29" s="8">
        <f>AO15</f>
        <v>0</v>
      </c>
      <c r="S29" s="9" t="s">
        <v>33</v>
      </c>
      <c r="T29" s="10">
        <f>AM15</f>
        <v>7</v>
      </c>
      <c r="U29" s="8">
        <f>AO17</f>
        <v>0</v>
      </c>
      <c r="V29" s="9" t="s">
        <v>33</v>
      </c>
      <c r="W29" s="10">
        <f>AM17</f>
        <v>12</v>
      </c>
      <c r="X29" s="8">
        <f>AO19</f>
        <v>2</v>
      </c>
      <c r="Y29" s="9" t="s">
        <v>33</v>
      </c>
      <c r="Z29" s="10">
        <f>AM19</f>
        <v>12</v>
      </c>
      <c r="AA29" s="8">
        <f>AO21</f>
        <v>0</v>
      </c>
      <c r="AB29" s="9" t="s">
        <v>33</v>
      </c>
      <c r="AC29" s="10">
        <f>AM21</f>
        <v>38</v>
      </c>
      <c r="AD29" s="8">
        <f>AO23</f>
        <v>6</v>
      </c>
      <c r="AE29" s="9" t="s">
        <v>33</v>
      </c>
      <c r="AF29" s="10">
        <f>AM23</f>
        <v>9</v>
      </c>
      <c r="AG29" s="8">
        <f>AO25</f>
        <v>0</v>
      </c>
      <c r="AH29" s="9" t="s">
        <v>33</v>
      </c>
      <c r="AI29" s="10">
        <f>AM25</f>
        <v>21</v>
      </c>
      <c r="AJ29" s="8">
        <f>AO27</f>
        <v>0</v>
      </c>
      <c r="AK29" s="9" t="s">
        <v>33</v>
      </c>
      <c r="AL29" s="10">
        <f>AM27</f>
        <v>10</v>
      </c>
      <c r="AM29" s="5"/>
      <c r="AN29" s="6"/>
      <c r="AO29" s="7"/>
      <c r="AP29" s="8">
        <v>4</v>
      </c>
      <c r="AQ29" s="9" t="s">
        <v>33</v>
      </c>
      <c r="AR29" s="10">
        <v>11</v>
      </c>
      <c r="AS29" s="8">
        <v>4</v>
      </c>
      <c r="AT29" s="9" t="s">
        <v>33</v>
      </c>
      <c r="AU29" s="10">
        <v>3</v>
      </c>
      <c r="AV29" s="8">
        <v>0</v>
      </c>
      <c r="AW29" s="9" t="s">
        <v>33</v>
      </c>
      <c r="AX29" s="10">
        <v>17</v>
      </c>
      <c r="AY29" s="8">
        <v>3</v>
      </c>
      <c r="AZ29" s="9" t="s">
        <v>33</v>
      </c>
      <c r="BA29" s="10">
        <v>20</v>
      </c>
      <c r="BB29" s="8">
        <v>4</v>
      </c>
      <c r="BC29" s="9" t="s">
        <v>33</v>
      </c>
      <c r="BD29" s="10">
        <v>3</v>
      </c>
      <c r="BE29" s="8">
        <v>0</v>
      </c>
      <c r="BF29" s="9" t="s">
        <v>33</v>
      </c>
      <c r="BG29" s="10">
        <v>20</v>
      </c>
      <c r="BH29" s="8">
        <v>1</v>
      </c>
      <c r="BI29" s="9" t="s">
        <v>33</v>
      </c>
      <c r="BJ29" s="41">
        <v>26</v>
      </c>
      <c r="BK29" s="112"/>
      <c r="BL29" s="109"/>
      <c r="BM29" s="109"/>
      <c r="BN29" s="97"/>
      <c r="BO29" s="99"/>
      <c r="BP29" s="101"/>
      <c r="BQ29" s="103"/>
      <c r="BR29" s="105"/>
      <c r="BS29" s="73" t="str">
        <f t="shared" si="0"/>
        <v>高倉台</v>
      </c>
      <c r="BT29" s="107"/>
      <c r="BU29" s="93"/>
      <c r="BV29" s="95"/>
      <c r="BX29" s="8"/>
      <c r="BY29" s="9" t="s">
        <v>33</v>
      </c>
      <c r="BZ29" s="10"/>
    </row>
    <row r="30" spans="1:78" ht="20.100000000000001" customHeight="1" x14ac:dyDescent="0.15">
      <c r="A30" s="44">
        <v>14</v>
      </c>
      <c r="B30" s="24"/>
      <c r="C30" s="26"/>
      <c r="D30" s="28">
        <v>1</v>
      </c>
      <c r="E30" s="27"/>
      <c r="F30" s="26"/>
      <c r="G30" s="28">
        <v>-1</v>
      </c>
      <c r="H30" s="27"/>
      <c r="I30" s="26"/>
      <c r="J30" s="28">
        <v>-1</v>
      </c>
      <c r="K30" s="27"/>
      <c r="L30" s="26"/>
      <c r="M30" s="28">
        <v>-1</v>
      </c>
      <c r="N30" s="27"/>
      <c r="O30" s="26"/>
      <c r="P30" s="28">
        <v>1</v>
      </c>
      <c r="Q30" s="27"/>
      <c r="R30" s="26"/>
      <c r="S30" s="28">
        <v>-1</v>
      </c>
      <c r="T30" s="27"/>
      <c r="U30" s="26"/>
      <c r="V30" s="28">
        <v>1</v>
      </c>
      <c r="W30" s="27"/>
      <c r="X30" s="26"/>
      <c r="Y30" s="28">
        <v>-1</v>
      </c>
      <c r="Z30" s="27"/>
      <c r="AA30" s="26"/>
      <c r="AB30" s="28">
        <v>-1</v>
      </c>
      <c r="AC30" s="27"/>
      <c r="AD30" s="26"/>
      <c r="AE30" s="28">
        <v>1</v>
      </c>
      <c r="AF30" s="27"/>
      <c r="AG30" s="26"/>
      <c r="AH30" s="28">
        <v>-1</v>
      </c>
      <c r="AI30" s="27"/>
      <c r="AJ30" s="26"/>
      <c r="AK30" s="28">
        <v>-1</v>
      </c>
      <c r="AL30" s="27"/>
      <c r="AM30" s="26"/>
      <c r="AN30" s="28">
        <v>1</v>
      </c>
      <c r="AO30" s="27"/>
      <c r="AP30" s="29"/>
      <c r="AQ30" s="30"/>
      <c r="AR30" s="31"/>
      <c r="AS30" s="26"/>
      <c r="AT30" s="28">
        <v>1</v>
      </c>
      <c r="AU30" s="27"/>
      <c r="AV30" s="26"/>
      <c r="AW30" s="28">
        <v>-1</v>
      </c>
      <c r="AX30" s="27"/>
      <c r="AY30" s="26"/>
      <c r="AZ30" s="28">
        <v>1</v>
      </c>
      <c r="BA30" s="27"/>
      <c r="BB30" s="26"/>
      <c r="BC30" s="28">
        <v>-1</v>
      </c>
      <c r="BD30" s="27"/>
      <c r="BE30" s="26"/>
      <c r="BF30" s="28">
        <v>-1</v>
      </c>
      <c r="BG30" s="27"/>
      <c r="BH30" s="26"/>
      <c r="BI30" s="28">
        <v>1</v>
      </c>
      <c r="BJ30" s="39"/>
      <c r="BK30" s="111">
        <f>COUNTIF(C30:BJ30,1)</f>
        <v>8</v>
      </c>
      <c r="BL30" s="108">
        <f>COUNTIF(C30:BJ30,-1)</f>
        <v>11</v>
      </c>
      <c r="BM30" s="108">
        <f>COUNTIF(C30:BJ30,0)</f>
        <v>0</v>
      </c>
      <c r="BN30" s="96">
        <f t="shared" ref="BN30" si="73">+BK30*3+BM30</f>
        <v>24</v>
      </c>
      <c r="BO30" s="98">
        <f t="shared" ref="BO30" si="74">+C31+F31+I31+L31+O31+R31+U31+X31+AA31+AD31+AG31+AJ31+AM31+AP31+AS31+AV31+AY31+BB31+BE31+BH31</f>
        <v>79</v>
      </c>
      <c r="BP30" s="100">
        <f t="shared" ref="BP30" si="75">+E31+H31+K31+N31+Q31+T31+W31+Z31+AC31+AF31+AI31+AL31+AO31+AR31+AU31+AX31+BA31+BD31+BG31+BJ31</f>
        <v>87</v>
      </c>
      <c r="BQ30" s="102">
        <f>+BO30-BP30</f>
        <v>-8</v>
      </c>
      <c r="BR30" s="104">
        <v>10</v>
      </c>
      <c r="BS30" s="72">
        <f t="shared" si="0"/>
        <v>14</v>
      </c>
      <c r="BT30" s="106">
        <f t="shared" ref="BT30" si="76">+BO30/(BK30+BL30+BM30)</f>
        <v>4.1578947368421053</v>
      </c>
      <c r="BU30" s="92">
        <f t="shared" ref="BU30" si="77">+BP30/(BK30+BL30+BM30)</f>
        <v>4.5789473684210522</v>
      </c>
      <c r="BV30" s="94">
        <f t="shared" ref="BV30" si="78">+(BO30-BP30)/(BK30+BL30+BM30)</f>
        <v>-0.42105263157894735</v>
      </c>
      <c r="BX30" s="26"/>
      <c r="BY30" s="28"/>
      <c r="BZ30" s="27"/>
    </row>
    <row r="31" spans="1:78" ht="20.100000000000001" customHeight="1" x14ac:dyDescent="0.15">
      <c r="A31" s="45" t="s">
        <v>27</v>
      </c>
      <c r="B31" s="25" t="s">
        <v>42</v>
      </c>
      <c r="C31" s="8">
        <f>AR5</f>
        <v>11</v>
      </c>
      <c r="D31" s="9" t="s">
        <v>33</v>
      </c>
      <c r="E31" s="10">
        <f>AP5</f>
        <v>0</v>
      </c>
      <c r="F31" s="8">
        <f>AR7</f>
        <v>2</v>
      </c>
      <c r="G31" s="9" t="s">
        <v>33</v>
      </c>
      <c r="H31" s="10">
        <f>AP7</f>
        <v>7</v>
      </c>
      <c r="I31" s="8">
        <f>AR9</f>
        <v>1</v>
      </c>
      <c r="J31" s="9" t="s">
        <v>33</v>
      </c>
      <c r="K31" s="10">
        <f>AP9</f>
        <v>3</v>
      </c>
      <c r="L31" s="8">
        <f>AR11</f>
        <v>0</v>
      </c>
      <c r="M31" s="9" t="s">
        <v>33</v>
      </c>
      <c r="N31" s="10">
        <f>AP11</f>
        <v>7</v>
      </c>
      <c r="O31" s="8">
        <f>AR13</f>
        <v>8</v>
      </c>
      <c r="P31" s="9" t="s">
        <v>33</v>
      </c>
      <c r="Q31" s="10">
        <f>AP13</f>
        <v>1</v>
      </c>
      <c r="R31" s="8">
        <f>AR15</f>
        <v>4</v>
      </c>
      <c r="S31" s="9" t="s">
        <v>33</v>
      </c>
      <c r="T31" s="10">
        <f>AP15</f>
        <v>5</v>
      </c>
      <c r="U31" s="8">
        <f>AR17</f>
        <v>6</v>
      </c>
      <c r="V31" s="9" t="s">
        <v>33</v>
      </c>
      <c r="W31" s="10">
        <f>AP17</f>
        <v>3</v>
      </c>
      <c r="X31" s="8">
        <f>AR19</f>
        <v>1</v>
      </c>
      <c r="Y31" s="9" t="s">
        <v>33</v>
      </c>
      <c r="Z31" s="10">
        <f>AP19</f>
        <v>3</v>
      </c>
      <c r="AA31" s="8">
        <f>AR21</f>
        <v>0</v>
      </c>
      <c r="AB31" s="9" t="s">
        <v>33</v>
      </c>
      <c r="AC31" s="10">
        <f>AP21</f>
        <v>8</v>
      </c>
      <c r="AD31" s="8">
        <f>AR23</f>
        <v>8</v>
      </c>
      <c r="AE31" s="9" t="s">
        <v>33</v>
      </c>
      <c r="AF31" s="10">
        <f>AP23</f>
        <v>4</v>
      </c>
      <c r="AG31" s="8">
        <f>AR25</f>
        <v>0</v>
      </c>
      <c r="AH31" s="9" t="s">
        <v>33</v>
      </c>
      <c r="AI31" s="10">
        <f>AP25</f>
        <v>5</v>
      </c>
      <c r="AJ31" s="8">
        <f>AR27</f>
        <v>2</v>
      </c>
      <c r="AK31" s="9" t="s">
        <v>33</v>
      </c>
      <c r="AL31" s="10">
        <f>AP27</f>
        <v>8</v>
      </c>
      <c r="AM31" s="8">
        <f>AR29</f>
        <v>11</v>
      </c>
      <c r="AN31" s="9" t="s">
        <v>33</v>
      </c>
      <c r="AO31" s="10">
        <f>AP29</f>
        <v>4</v>
      </c>
      <c r="AP31" s="5"/>
      <c r="AQ31" s="6"/>
      <c r="AR31" s="7"/>
      <c r="AS31" s="8">
        <v>9</v>
      </c>
      <c r="AT31" s="9" t="s">
        <v>33</v>
      </c>
      <c r="AU31" s="10">
        <v>0</v>
      </c>
      <c r="AV31" s="8">
        <v>5</v>
      </c>
      <c r="AW31" s="9" t="s">
        <v>33</v>
      </c>
      <c r="AX31" s="10">
        <v>7</v>
      </c>
      <c r="AY31" s="8">
        <v>3</v>
      </c>
      <c r="AZ31" s="9" t="s">
        <v>33</v>
      </c>
      <c r="BA31" s="10">
        <v>1</v>
      </c>
      <c r="BB31" s="8">
        <v>1</v>
      </c>
      <c r="BC31" s="9" t="s">
        <v>33</v>
      </c>
      <c r="BD31" s="10">
        <v>11</v>
      </c>
      <c r="BE31" s="8">
        <v>0</v>
      </c>
      <c r="BF31" s="9" t="s">
        <v>33</v>
      </c>
      <c r="BG31" s="10">
        <v>10</v>
      </c>
      <c r="BH31" s="8">
        <v>7</v>
      </c>
      <c r="BI31" s="9" t="s">
        <v>33</v>
      </c>
      <c r="BJ31" s="41">
        <v>0</v>
      </c>
      <c r="BK31" s="112"/>
      <c r="BL31" s="109"/>
      <c r="BM31" s="109"/>
      <c r="BN31" s="97"/>
      <c r="BO31" s="99"/>
      <c r="BP31" s="101"/>
      <c r="BQ31" s="103"/>
      <c r="BR31" s="105"/>
      <c r="BS31" s="73" t="str">
        <f t="shared" si="0"/>
        <v>西落合</v>
      </c>
      <c r="BT31" s="107"/>
      <c r="BU31" s="93"/>
      <c r="BV31" s="95"/>
      <c r="BX31" s="8"/>
      <c r="BY31" s="9" t="s">
        <v>33</v>
      </c>
      <c r="BZ31" s="10"/>
    </row>
    <row r="32" spans="1:78" ht="20.100000000000001" customHeight="1" x14ac:dyDescent="0.15">
      <c r="A32" s="44">
        <v>15</v>
      </c>
      <c r="B32" s="24"/>
      <c r="C32" s="26"/>
      <c r="D32" s="28">
        <v>1</v>
      </c>
      <c r="E32" s="27"/>
      <c r="F32" s="26"/>
      <c r="G32" s="28">
        <v>-1</v>
      </c>
      <c r="H32" s="27"/>
      <c r="I32" s="26"/>
      <c r="J32" s="28">
        <v>-1</v>
      </c>
      <c r="K32" s="27"/>
      <c r="L32" s="26"/>
      <c r="M32" s="28">
        <v>-1</v>
      </c>
      <c r="N32" s="27"/>
      <c r="O32" s="26"/>
      <c r="P32" s="28">
        <v>0</v>
      </c>
      <c r="Q32" s="27"/>
      <c r="R32" s="26"/>
      <c r="S32" s="28">
        <v>-1</v>
      </c>
      <c r="T32" s="27"/>
      <c r="U32" s="26"/>
      <c r="V32" s="28">
        <v>-1</v>
      </c>
      <c r="W32" s="27"/>
      <c r="X32" s="26"/>
      <c r="Y32" s="28">
        <v>-1</v>
      </c>
      <c r="Z32" s="27"/>
      <c r="AA32" s="26"/>
      <c r="AB32" s="28">
        <v>-1</v>
      </c>
      <c r="AC32" s="27"/>
      <c r="AD32" s="26"/>
      <c r="AE32" s="28">
        <v>-1</v>
      </c>
      <c r="AF32" s="27"/>
      <c r="AG32" s="26"/>
      <c r="AH32" s="28">
        <v>1</v>
      </c>
      <c r="AI32" s="27"/>
      <c r="AJ32" s="26"/>
      <c r="AK32" s="28">
        <v>-1</v>
      </c>
      <c r="AL32" s="27"/>
      <c r="AM32" s="26"/>
      <c r="AN32" s="28">
        <v>-1</v>
      </c>
      <c r="AO32" s="27"/>
      <c r="AP32" s="26"/>
      <c r="AQ32" s="28">
        <v>-1</v>
      </c>
      <c r="AR32" s="27"/>
      <c r="AS32" s="29"/>
      <c r="AT32" s="30"/>
      <c r="AU32" s="31"/>
      <c r="AV32" s="26"/>
      <c r="AW32" s="28">
        <v>-1</v>
      </c>
      <c r="AX32" s="27"/>
      <c r="AY32" s="26"/>
      <c r="AZ32" s="28">
        <v>-1</v>
      </c>
      <c r="BA32" s="27"/>
      <c r="BB32" s="26"/>
      <c r="BC32" s="28">
        <v>1</v>
      </c>
      <c r="BD32" s="27"/>
      <c r="BE32" s="26"/>
      <c r="BF32" s="28">
        <v>-1</v>
      </c>
      <c r="BG32" s="27"/>
      <c r="BH32" s="26"/>
      <c r="BI32" s="28">
        <v>1</v>
      </c>
      <c r="BJ32" s="39"/>
      <c r="BK32" s="111">
        <f>COUNTIF(C32:BJ32,1)</f>
        <v>4</v>
      </c>
      <c r="BL32" s="108">
        <f>COUNTIF(C32:BJ32,-1)</f>
        <v>14</v>
      </c>
      <c r="BM32" s="108">
        <f>COUNTIF(C32:BJ32,0)</f>
        <v>1</v>
      </c>
      <c r="BN32" s="96">
        <f t="shared" ref="BN32" si="79">+BK32*3+BM32</f>
        <v>13</v>
      </c>
      <c r="BO32" s="98">
        <f t="shared" ref="BO32" si="80">+C33+F33+I33+L33+O33+R33+U33+X33+AA33+AD33+AG33+AJ33+AM33+AP33+AS33+AV33+AY33+BB33+BE33+BH33</f>
        <v>49</v>
      </c>
      <c r="BP32" s="100">
        <f t="shared" ref="BP32" si="81">+E33+H33+K33+N33+Q33+T33+W33+Z33+AC33+AF33+AI33+AL33+AO33+AR33+AU33+AX33+BA33+BD33+BG33+BJ33</f>
        <v>151</v>
      </c>
      <c r="BQ32" s="102">
        <f>+BO32-BP32</f>
        <v>-102</v>
      </c>
      <c r="BR32" s="104">
        <v>18</v>
      </c>
      <c r="BS32" s="72">
        <f t="shared" si="0"/>
        <v>15</v>
      </c>
      <c r="BT32" s="106">
        <f t="shared" ref="BT32" si="82">+BO32/(BK32+BL32+BM32)</f>
        <v>2.5789473684210527</v>
      </c>
      <c r="BU32" s="92">
        <f t="shared" ref="BU32" si="83">+BP32/(BK32+BL32+BM32)</f>
        <v>7.9473684210526319</v>
      </c>
      <c r="BV32" s="94">
        <f t="shared" ref="BV32" si="84">+(BO32-BP32)/(BK32+BL32+BM32)</f>
        <v>-5.3684210526315788</v>
      </c>
      <c r="BX32" s="26"/>
      <c r="BY32" s="28"/>
      <c r="BZ32" s="27"/>
    </row>
    <row r="33" spans="1:78" ht="20.100000000000001" customHeight="1" x14ac:dyDescent="0.15">
      <c r="A33" s="45" t="s">
        <v>28</v>
      </c>
      <c r="B33" s="25" t="s">
        <v>41</v>
      </c>
      <c r="C33" s="8">
        <f>AU5</f>
        <v>10</v>
      </c>
      <c r="D33" s="9" t="s">
        <v>33</v>
      </c>
      <c r="E33" s="10">
        <f>AS5</f>
        <v>0</v>
      </c>
      <c r="F33" s="8">
        <f>AU7</f>
        <v>1</v>
      </c>
      <c r="G33" s="9" t="s">
        <v>33</v>
      </c>
      <c r="H33" s="10">
        <f>AS7</f>
        <v>6</v>
      </c>
      <c r="I33" s="8">
        <f>AU9</f>
        <v>0</v>
      </c>
      <c r="J33" s="9" t="s">
        <v>33</v>
      </c>
      <c r="K33" s="10">
        <f>AS9</f>
        <v>17</v>
      </c>
      <c r="L33" s="8">
        <f>AU11</f>
        <v>0</v>
      </c>
      <c r="M33" s="9" t="s">
        <v>33</v>
      </c>
      <c r="N33" s="10">
        <f>AS11</f>
        <v>10</v>
      </c>
      <c r="O33" s="8">
        <f>AU13</f>
        <v>5</v>
      </c>
      <c r="P33" s="9" t="s">
        <v>33</v>
      </c>
      <c r="Q33" s="10">
        <f>AS13</f>
        <v>5</v>
      </c>
      <c r="R33" s="8">
        <f>AU15</f>
        <v>0</v>
      </c>
      <c r="S33" s="9" t="s">
        <v>33</v>
      </c>
      <c r="T33" s="10">
        <f>AS15</f>
        <v>10</v>
      </c>
      <c r="U33" s="8">
        <f>AU17</f>
        <v>3</v>
      </c>
      <c r="V33" s="9" t="s">
        <v>33</v>
      </c>
      <c r="W33" s="10">
        <f>AS17</f>
        <v>5</v>
      </c>
      <c r="X33" s="8">
        <f>AU19</f>
        <v>1</v>
      </c>
      <c r="Y33" s="9" t="s">
        <v>33</v>
      </c>
      <c r="Z33" s="10">
        <f>AS19</f>
        <v>10</v>
      </c>
      <c r="AA33" s="8">
        <f>AU21</f>
        <v>0</v>
      </c>
      <c r="AB33" s="9" t="s">
        <v>33</v>
      </c>
      <c r="AC33" s="10">
        <f>AS21</f>
        <v>35</v>
      </c>
      <c r="AD33" s="8">
        <f>AU23</f>
        <v>5</v>
      </c>
      <c r="AE33" s="9" t="s">
        <v>33</v>
      </c>
      <c r="AF33" s="10">
        <f>AS23</f>
        <v>12</v>
      </c>
      <c r="AG33" s="8">
        <f>AU25</f>
        <v>6</v>
      </c>
      <c r="AH33" s="9" t="s">
        <v>33</v>
      </c>
      <c r="AI33" s="10">
        <f>AS25</f>
        <v>1</v>
      </c>
      <c r="AJ33" s="8">
        <f>AU27</f>
        <v>1</v>
      </c>
      <c r="AK33" s="9" t="s">
        <v>33</v>
      </c>
      <c r="AL33" s="10">
        <f>AS27</f>
        <v>2</v>
      </c>
      <c r="AM33" s="8">
        <f>AU29</f>
        <v>3</v>
      </c>
      <c r="AN33" s="9" t="s">
        <v>33</v>
      </c>
      <c r="AO33" s="10">
        <f>AS29</f>
        <v>4</v>
      </c>
      <c r="AP33" s="8">
        <f>AU31</f>
        <v>0</v>
      </c>
      <c r="AQ33" s="9" t="s">
        <v>33</v>
      </c>
      <c r="AR33" s="10">
        <f>AS31</f>
        <v>9</v>
      </c>
      <c r="AS33" s="5"/>
      <c r="AT33" s="6"/>
      <c r="AU33" s="7"/>
      <c r="AV33" s="8">
        <v>4</v>
      </c>
      <c r="AW33" s="9" t="s">
        <v>33</v>
      </c>
      <c r="AX33" s="10">
        <v>6</v>
      </c>
      <c r="AY33" s="8">
        <v>2</v>
      </c>
      <c r="AZ33" s="9" t="s">
        <v>33</v>
      </c>
      <c r="BA33" s="10">
        <v>11</v>
      </c>
      <c r="BB33" s="8">
        <v>5</v>
      </c>
      <c r="BC33" s="9" t="s">
        <v>33</v>
      </c>
      <c r="BD33" s="10">
        <v>1</v>
      </c>
      <c r="BE33" s="8">
        <v>0</v>
      </c>
      <c r="BF33" s="9" t="s">
        <v>33</v>
      </c>
      <c r="BG33" s="10">
        <v>7</v>
      </c>
      <c r="BH33" s="8">
        <v>3</v>
      </c>
      <c r="BI33" s="9" t="s">
        <v>33</v>
      </c>
      <c r="BJ33" s="41">
        <v>0</v>
      </c>
      <c r="BK33" s="112"/>
      <c r="BL33" s="109"/>
      <c r="BM33" s="109"/>
      <c r="BN33" s="97"/>
      <c r="BO33" s="99"/>
      <c r="BP33" s="101"/>
      <c r="BQ33" s="103"/>
      <c r="BR33" s="105"/>
      <c r="BS33" s="73" t="str">
        <f t="shared" si="0"/>
        <v>和田岬</v>
      </c>
      <c r="BT33" s="107"/>
      <c r="BU33" s="93"/>
      <c r="BV33" s="95"/>
      <c r="BX33" s="8"/>
      <c r="BY33" s="9" t="s">
        <v>33</v>
      </c>
      <c r="BZ33" s="10"/>
    </row>
    <row r="34" spans="1:78" ht="20.100000000000001" customHeight="1" x14ac:dyDescent="0.15">
      <c r="A34" s="44">
        <v>16</v>
      </c>
      <c r="B34" s="24"/>
      <c r="C34" s="26"/>
      <c r="D34" s="28">
        <v>1</v>
      </c>
      <c r="E34" s="27"/>
      <c r="F34" s="26"/>
      <c r="G34" s="28">
        <v>1</v>
      </c>
      <c r="H34" s="27"/>
      <c r="I34" s="26"/>
      <c r="J34" s="28">
        <v>1</v>
      </c>
      <c r="K34" s="27"/>
      <c r="L34" s="26"/>
      <c r="M34" s="28">
        <v>1</v>
      </c>
      <c r="N34" s="27"/>
      <c r="O34" s="26"/>
      <c r="P34" s="28">
        <v>1</v>
      </c>
      <c r="Q34" s="27"/>
      <c r="R34" s="26"/>
      <c r="S34" s="28">
        <v>1</v>
      </c>
      <c r="T34" s="27"/>
      <c r="U34" s="26"/>
      <c r="V34" s="28">
        <v>1</v>
      </c>
      <c r="W34" s="27"/>
      <c r="X34" s="26"/>
      <c r="Y34" s="28">
        <v>1</v>
      </c>
      <c r="Z34" s="27"/>
      <c r="AA34" s="26"/>
      <c r="AB34" s="28">
        <v>-1</v>
      </c>
      <c r="AC34" s="27"/>
      <c r="AD34" s="26"/>
      <c r="AE34" s="28">
        <v>1</v>
      </c>
      <c r="AF34" s="27"/>
      <c r="AG34" s="26"/>
      <c r="AH34" s="28">
        <v>1</v>
      </c>
      <c r="AI34" s="27"/>
      <c r="AJ34" s="26"/>
      <c r="AK34" s="28">
        <v>1</v>
      </c>
      <c r="AL34" s="27"/>
      <c r="AM34" s="26"/>
      <c r="AN34" s="28">
        <v>1</v>
      </c>
      <c r="AO34" s="27"/>
      <c r="AP34" s="26"/>
      <c r="AQ34" s="28">
        <v>1</v>
      </c>
      <c r="AR34" s="27"/>
      <c r="AS34" s="26"/>
      <c r="AT34" s="28">
        <v>1</v>
      </c>
      <c r="AU34" s="27"/>
      <c r="AV34" s="29"/>
      <c r="AW34" s="30"/>
      <c r="AX34" s="31"/>
      <c r="AY34" s="26"/>
      <c r="AZ34" s="28">
        <v>1</v>
      </c>
      <c r="BA34" s="27"/>
      <c r="BB34" s="26"/>
      <c r="BC34" s="28">
        <v>1</v>
      </c>
      <c r="BD34" s="27"/>
      <c r="BE34" s="26"/>
      <c r="BF34" s="28">
        <v>-1</v>
      </c>
      <c r="BG34" s="27"/>
      <c r="BH34" s="26"/>
      <c r="BI34" s="28">
        <v>1</v>
      </c>
      <c r="BJ34" s="39"/>
      <c r="BK34" s="111">
        <f>COUNTIF(C34:BJ34,1)</f>
        <v>17</v>
      </c>
      <c r="BL34" s="108">
        <f>COUNTIF(C34:BJ34,-1)</f>
        <v>2</v>
      </c>
      <c r="BM34" s="108">
        <f>COUNTIF(C34:BJ34,0)</f>
        <v>0</v>
      </c>
      <c r="BN34" s="96">
        <f t="shared" ref="BN34" si="85">+BK34*3+BM34</f>
        <v>51</v>
      </c>
      <c r="BO34" s="98">
        <f t="shared" ref="BO34" si="86">+C35+F35+I35+L35+O35+R35+U35+X35+AA35+AD35+AG35+AJ35+AM35+AP35+AS35+AV35+AY35+BB35+BE35+BH35</f>
        <v>168</v>
      </c>
      <c r="BP34" s="100">
        <f t="shared" ref="BP34" si="87">+E35+H35+K35+N35+Q35+T35+W35+Z35+AC35+AF35+AI35+AL35+AO35+AR35+AU35+AX35+BA35+BD35+BG35+BJ35</f>
        <v>73</v>
      </c>
      <c r="BQ34" s="102">
        <f>+BO34-BP34</f>
        <v>95</v>
      </c>
      <c r="BR34" s="104">
        <v>3</v>
      </c>
      <c r="BS34" s="72">
        <f t="shared" si="0"/>
        <v>16</v>
      </c>
      <c r="BT34" s="106">
        <f t="shared" ref="BT34" si="88">+BO34/(BK34+BL34+BM34)</f>
        <v>8.8421052631578956</v>
      </c>
      <c r="BU34" s="92">
        <f t="shared" ref="BU34" si="89">+BP34/(BK34+BL34+BM34)</f>
        <v>3.8421052631578947</v>
      </c>
      <c r="BV34" s="94">
        <f t="shared" ref="BV34" si="90">+(BO34-BP34)/(BK34+BL34+BM34)</f>
        <v>5</v>
      </c>
      <c r="BX34" s="26"/>
      <c r="BY34" s="28"/>
      <c r="BZ34" s="27"/>
    </row>
    <row r="35" spans="1:78" ht="20.100000000000001" customHeight="1" x14ac:dyDescent="0.15">
      <c r="A35" s="45" t="s">
        <v>29</v>
      </c>
      <c r="B35" s="25" t="s">
        <v>43</v>
      </c>
      <c r="C35" s="8">
        <f>AX5</f>
        <v>14</v>
      </c>
      <c r="D35" s="9" t="s">
        <v>33</v>
      </c>
      <c r="E35" s="10">
        <f>AV5</f>
        <v>1</v>
      </c>
      <c r="F35" s="8">
        <f>AX7</f>
        <v>6</v>
      </c>
      <c r="G35" s="9" t="s">
        <v>33</v>
      </c>
      <c r="H35" s="10">
        <f>AV7</f>
        <v>5</v>
      </c>
      <c r="I35" s="8">
        <f>AX9</f>
        <v>10</v>
      </c>
      <c r="J35" s="9" t="s">
        <v>33</v>
      </c>
      <c r="K35" s="10">
        <f>AV9</f>
        <v>0</v>
      </c>
      <c r="L35" s="8">
        <f>AX11</f>
        <v>4</v>
      </c>
      <c r="M35" s="9" t="s">
        <v>33</v>
      </c>
      <c r="N35" s="10">
        <f>AV11</f>
        <v>3</v>
      </c>
      <c r="O35" s="8">
        <f>AX13</f>
        <v>13</v>
      </c>
      <c r="P35" s="9" t="s">
        <v>33</v>
      </c>
      <c r="Q35" s="10">
        <f>AV13</f>
        <v>1</v>
      </c>
      <c r="R35" s="8">
        <f>AX15</f>
        <v>4</v>
      </c>
      <c r="S35" s="9" t="s">
        <v>33</v>
      </c>
      <c r="T35" s="10">
        <f>AV15</f>
        <v>1</v>
      </c>
      <c r="U35" s="8">
        <f>AX17</f>
        <v>16</v>
      </c>
      <c r="V35" s="9" t="s">
        <v>33</v>
      </c>
      <c r="W35" s="10">
        <f>AV17</f>
        <v>7</v>
      </c>
      <c r="X35" s="8">
        <f>AX19</f>
        <v>9</v>
      </c>
      <c r="Y35" s="9" t="s">
        <v>33</v>
      </c>
      <c r="Z35" s="10">
        <f>AV19</f>
        <v>4</v>
      </c>
      <c r="AA35" s="8">
        <f>AX21</f>
        <v>1</v>
      </c>
      <c r="AB35" s="9" t="s">
        <v>33</v>
      </c>
      <c r="AC35" s="10">
        <f>AV21</f>
        <v>16</v>
      </c>
      <c r="AD35" s="8">
        <f>AX23</f>
        <v>13</v>
      </c>
      <c r="AE35" s="9" t="s">
        <v>33</v>
      </c>
      <c r="AF35" s="10">
        <f>AV23</f>
        <v>3</v>
      </c>
      <c r="AG35" s="8">
        <f>AX25</f>
        <v>7</v>
      </c>
      <c r="AH35" s="9" t="s">
        <v>33</v>
      </c>
      <c r="AI35" s="10">
        <f>AV25</f>
        <v>3</v>
      </c>
      <c r="AJ35" s="8">
        <f>AX27</f>
        <v>13</v>
      </c>
      <c r="AK35" s="9" t="s">
        <v>33</v>
      </c>
      <c r="AL35" s="10">
        <f>AV27</f>
        <v>8</v>
      </c>
      <c r="AM35" s="8">
        <f>AX29</f>
        <v>17</v>
      </c>
      <c r="AN35" s="9" t="s">
        <v>33</v>
      </c>
      <c r="AO35" s="10">
        <f>AV29</f>
        <v>0</v>
      </c>
      <c r="AP35" s="8">
        <f>AX31</f>
        <v>7</v>
      </c>
      <c r="AQ35" s="9" t="s">
        <v>33</v>
      </c>
      <c r="AR35" s="10">
        <f>AV31</f>
        <v>5</v>
      </c>
      <c r="AS35" s="8">
        <f>AX33</f>
        <v>6</v>
      </c>
      <c r="AT35" s="9" t="s">
        <v>33</v>
      </c>
      <c r="AU35" s="10">
        <f>AV33</f>
        <v>4</v>
      </c>
      <c r="AV35" s="5"/>
      <c r="AW35" s="6"/>
      <c r="AX35" s="7"/>
      <c r="AY35" s="8">
        <v>10</v>
      </c>
      <c r="AZ35" s="9" t="s">
        <v>33</v>
      </c>
      <c r="BA35" s="10">
        <v>0</v>
      </c>
      <c r="BB35" s="8">
        <v>7</v>
      </c>
      <c r="BC35" s="9" t="s">
        <v>33</v>
      </c>
      <c r="BD35" s="10">
        <v>1</v>
      </c>
      <c r="BE35" s="8">
        <v>2</v>
      </c>
      <c r="BF35" s="9" t="s">
        <v>33</v>
      </c>
      <c r="BG35" s="10">
        <v>9</v>
      </c>
      <c r="BH35" s="8">
        <v>9</v>
      </c>
      <c r="BI35" s="9" t="s">
        <v>33</v>
      </c>
      <c r="BJ35" s="41">
        <v>2</v>
      </c>
      <c r="BK35" s="112"/>
      <c r="BL35" s="109"/>
      <c r="BM35" s="109"/>
      <c r="BN35" s="97"/>
      <c r="BO35" s="99"/>
      <c r="BP35" s="101"/>
      <c r="BQ35" s="103"/>
      <c r="BR35" s="105"/>
      <c r="BS35" s="73" t="str">
        <f t="shared" si="0"/>
        <v>南落合</v>
      </c>
      <c r="BT35" s="107"/>
      <c r="BU35" s="93"/>
      <c r="BV35" s="95"/>
      <c r="BX35" s="8"/>
      <c r="BY35" s="9" t="s">
        <v>33</v>
      </c>
      <c r="BZ35" s="10"/>
    </row>
    <row r="36" spans="1:78" ht="20.100000000000001" customHeight="1" x14ac:dyDescent="0.15">
      <c r="A36" s="44">
        <v>17</v>
      </c>
      <c r="B36" s="24"/>
      <c r="C36" s="26"/>
      <c r="D36" s="28">
        <v>1</v>
      </c>
      <c r="E36" s="27"/>
      <c r="F36" s="26"/>
      <c r="G36" s="28">
        <v>-1</v>
      </c>
      <c r="H36" s="27"/>
      <c r="I36" s="26"/>
      <c r="J36" s="28">
        <v>-1</v>
      </c>
      <c r="K36" s="27"/>
      <c r="L36" s="26"/>
      <c r="M36" s="28">
        <v>-1</v>
      </c>
      <c r="N36" s="27"/>
      <c r="O36" s="26"/>
      <c r="P36" s="28">
        <v>1</v>
      </c>
      <c r="Q36" s="27"/>
      <c r="R36" s="26"/>
      <c r="S36" s="28">
        <v>1</v>
      </c>
      <c r="T36" s="27"/>
      <c r="U36" s="26"/>
      <c r="V36" s="28">
        <v>-1</v>
      </c>
      <c r="W36" s="27"/>
      <c r="X36" s="26"/>
      <c r="Y36" s="28">
        <v>1</v>
      </c>
      <c r="Z36" s="27"/>
      <c r="AA36" s="26"/>
      <c r="AB36" s="28">
        <v>-1</v>
      </c>
      <c r="AC36" s="27"/>
      <c r="AD36" s="26"/>
      <c r="AE36" s="28">
        <v>1</v>
      </c>
      <c r="AF36" s="27"/>
      <c r="AG36" s="26"/>
      <c r="AH36" s="28">
        <v>1</v>
      </c>
      <c r="AI36" s="27"/>
      <c r="AJ36" s="26"/>
      <c r="AK36" s="28">
        <v>0</v>
      </c>
      <c r="AL36" s="27"/>
      <c r="AM36" s="26"/>
      <c r="AN36" s="28">
        <v>1</v>
      </c>
      <c r="AO36" s="27"/>
      <c r="AP36" s="26"/>
      <c r="AQ36" s="28">
        <v>-1</v>
      </c>
      <c r="AR36" s="27"/>
      <c r="AS36" s="26"/>
      <c r="AT36" s="28">
        <v>1</v>
      </c>
      <c r="AU36" s="27"/>
      <c r="AV36" s="26"/>
      <c r="AW36" s="28">
        <v>-1</v>
      </c>
      <c r="AX36" s="27"/>
      <c r="AY36" s="29"/>
      <c r="AZ36" s="30"/>
      <c r="BA36" s="31"/>
      <c r="BB36" s="26"/>
      <c r="BC36" s="28">
        <v>1</v>
      </c>
      <c r="BD36" s="27"/>
      <c r="BE36" s="26"/>
      <c r="BF36" s="28">
        <v>-1</v>
      </c>
      <c r="BG36" s="27"/>
      <c r="BH36" s="26"/>
      <c r="BI36" s="28">
        <v>1</v>
      </c>
      <c r="BJ36" s="39"/>
      <c r="BK36" s="111">
        <f>COUNTIF(C36:BJ36,1)</f>
        <v>10</v>
      </c>
      <c r="BL36" s="108">
        <f>COUNTIF(C36:BJ36,-1)</f>
        <v>8</v>
      </c>
      <c r="BM36" s="108">
        <f>COUNTIF(C36:BJ36,0)</f>
        <v>1</v>
      </c>
      <c r="BN36" s="96">
        <f t="shared" ref="BN36" si="91">+BK36*3+BM36</f>
        <v>31</v>
      </c>
      <c r="BO36" s="98">
        <f t="shared" ref="BO36" si="92">+C37+F37+I37+L37+O37+R37+U37+X37+AA37+AD37+AG37+AJ37+AM37+AP37+AS37+AV37+AY37+BB37+BE37+BH37</f>
        <v>119</v>
      </c>
      <c r="BP36" s="100">
        <f t="shared" ref="BP36" si="93">+E37+H37+K37+N37+Q37+T37+W37+Z37+AC37+AF37+AI37+AL37+AO37+AR37+AU37+AX37+BA37+BD37+BG37+BJ37</f>
        <v>77</v>
      </c>
      <c r="BQ36" s="102">
        <f>+BO36-BP36</f>
        <v>42</v>
      </c>
      <c r="BR36" s="104">
        <v>9</v>
      </c>
      <c r="BS36" s="72">
        <f t="shared" si="0"/>
        <v>17</v>
      </c>
      <c r="BT36" s="106">
        <f t="shared" ref="BT36" si="94">+BO36/(BK36+BL36+BM36)</f>
        <v>6.2631578947368425</v>
      </c>
      <c r="BU36" s="92">
        <f t="shared" ref="BU36" si="95">+BP36/(BK36+BL36+BM36)</f>
        <v>4.0526315789473681</v>
      </c>
      <c r="BV36" s="94">
        <f t="shared" ref="BV36" si="96">+(BO36-BP36)/(BK36+BL36+BM36)</f>
        <v>2.2105263157894739</v>
      </c>
      <c r="BX36" s="26"/>
      <c r="BY36" s="28"/>
      <c r="BZ36" s="27"/>
    </row>
    <row r="37" spans="1:78" ht="20.100000000000001" customHeight="1" x14ac:dyDescent="0.15">
      <c r="A37" s="45" t="s">
        <v>17</v>
      </c>
      <c r="B37" s="25" t="s">
        <v>44</v>
      </c>
      <c r="C37" s="8">
        <f>BA5</f>
        <v>11</v>
      </c>
      <c r="D37" s="9" t="s">
        <v>33</v>
      </c>
      <c r="E37" s="10">
        <f>AY5</f>
        <v>0</v>
      </c>
      <c r="F37" s="8">
        <f>BA7</f>
        <v>1</v>
      </c>
      <c r="G37" s="9" t="s">
        <v>33</v>
      </c>
      <c r="H37" s="10">
        <f>AY7</f>
        <v>5</v>
      </c>
      <c r="I37" s="8">
        <f>BA9</f>
        <v>2</v>
      </c>
      <c r="J37" s="9" t="s">
        <v>33</v>
      </c>
      <c r="K37" s="10">
        <f>AY9</f>
        <v>6</v>
      </c>
      <c r="L37" s="8">
        <f>BA11</f>
        <v>0</v>
      </c>
      <c r="M37" s="9" t="s">
        <v>33</v>
      </c>
      <c r="N37" s="10">
        <f>AY11</f>
        <v>6</v>
      </c>
      <c r="O37" s="8">
        <f>BA13</f>
        <v>9</v>
      </c>
      <c r="P37" s="9" t="s">
        <v>33</v>
      </c>
      <c r="Q37" s="10">
        <f>AY13</f>
        <v>5</v>
      </c>
      <c r="R37" s="8">
        <f>BA15</f>
        <v>12</v>
      </c>
      <c r="S37" s="9" t="s">
        <v>33</v>
      </c>
      <c r="T37" s="10">
        <f>AY15</f>
        <v>3</v>
      </c>
      <c r="U37" s="8">
        <f>BA17</f>
        <v>4</v>
      </c>
      <c r="V37" s="9" t="s">
        <v>33</v>
      </c>
      <c r="W37" s="10">
        <f>AY17</f>
        <v>5</v>
      </c>
      <c r="X37" s="8">
        <f>BA19</f>
        <v>7</v>
      </c>
      <c r="Y37" s="9" t="s">
        <v>33</v>
      </c>
      <c r="Z37" s="10">
        <f>AY19</f>
        <v>5</v>
      </c>
      <c r="AA37" s="8">
        <f>BA21</f>
        <v>0</v>
      </c>
      <c r="AB37" s="9" t="s">
        <v>33</v>
      </c>
      <c r="AC37" s="10">
        <f>AY21</f>
        <v>10</v>
      </c>
      <c r="AD37" s="8">
        <f>BA23</f>
        <v>11</v>
      </c>
      <c r="AE37" s="9" t="s">
        <v>33</v>
      </c>
      <c r="AF37" s="10">
        <f>AY23</f>
        <v>4</v>
      </c>
      <c r="AG37" s="8">
        <f>BA25</f>
        <v>5</v>
      </c>
      <c r="AH37" s="9" t="s">
        <v>33</v>
      </c>
      <c r="AI37" s="10">
        <f>AY25</f>
        <v>1</v>
      </c>
      <c r="AJ37" s="8">
        <f>BA27</f>
        <v>4</v>
      </c>
      <c r="AK37" s="9" t="s">
        <v>33</v>
      </c>
      <c r="AL37" s="10">
        <f>AY27</f>
        <v>4</v>
      </c>
      <c r="AM37" s="8">
        <f>BA29</f>
        <v>20</v>
      </c>
      <c r="AN37" s="9" t="s">
        <v>33</v>
      </c>
      <c r="AO37" s="10">
        <f>AY29</f>
        <v>3</v>
      </c>
      <c r="AP37" s="8">
        <f>BA31</f>
        <v>1</v>
      </c>
      <c r="AQ37" s="9" t="s">
        <v>33</v>
      </c>
      <c r="AR37" s="10">
        <f>AY31</f>
        <v>3</v>
      </c>
      <c r="AS37" s="8">
        <f>BA33</f>
        <v>11</v>
      </c>
      <c r="AT37" s="9" t="s">
        <v>33</v>
      </c>
      <c r="AU37" s="10">
        <f>AY33</f>
        <v>2</v>
      </c>
      <c r="AV37" s="8">
        <f>BA35</f>
        <v>0</v>
      </c>
      <c r="AW37" s="9" t="s">
        <v>33</v>
      </c>
      <c r="AX37" s="10">
        <f>AY35</f>
        <v>10</v>
      </c>
      <c r="AY37" s="5"/>
      <c r="AZ37" s="6"/>
      <c r="BA37" s="7"/>
      <c r="BB37" s="8">
        <v>9</v>
      </c>
      <c r="BC37" s="9" t="s">
        <v>33</v>
      </c>
      <c r="BD37" s="10">
        <v>1</v>
      </c>
      <c r="BE37" s="8">
        <v>1</v>
      </c>
      <c r="BF37" s="9" t="s">
        <v>33</v>
      </c>
      <c r="BG37" s="10">
        <v>3</v>
      </c>
      <c r="BH37" s="8">
        <v>11</v>
      </c>
      <c r="BI37" s="9" t="s">
        <v>33</v>
      </c>
      <c r="BJ37" s="41">
        <v>1</v>
      </c>
      <c r="BK37" s="112"/>
      <c r="BL37" s="109"/>
      <c r="BM37" s="109"/>
      <c r="BN37" s="97"/>
      <c r="BO37" s="99"/>
      <c r="BP37" s="101"/>
      <c r="BQ37" s="103"/>
      <c r="BR37" s="105"/>
      <c r="BS37" s="73" t="str">
        <f t="shared" si="0"/>
        <v>神戸</v>
      </c>
      <c r="BT37" s="107"/>
      <c r="BU37" s="93"/>
      <c r="BV37" s="95"/>
      <c r="BX37" s="8"/>
      <c r="BY37" s="9" t="s">
        <v>33</v>
      </c>
      <c r="BZ37" s="10"/>
    </row>
    <row r="38" spans="1:78" ht="20.100000000000001" customHeight="1" x14ac:dyDescent="0.15">
      <c r="A38" s="44">
        <v>18</v>
      </c>
      <c r="B38" s="24"/>
      <c r="C38" s="26"/>
      <c r="D38" s="28">
        <v>1</v>
      </c>
      <c r="E38" s="27"/>
      <c r="F38" s="26"/>
      <c r="G38" s="28">
        <v>-1</v>
      </c>
      <c r="H38" s="27"/>
      <c r="I38" s="26"/>
      <c r="J38" s="28">
        <v>-1</v>
      </c>
      <c r="K38" s="27"/>
      <c r="L38" s="26"/>
      <c r="M38" s="28">
        <v>-1</v>
      </c>
      <c r="N38" s="27"/>
      <c r="O38" s="26"/>
      <c r="P38" s="28">
        <v>-1</v>
      </c>
      <c r="Q38" s="27"/>
      <c r="R38" s="26"/>
      <c r="S38" s="28">
        <v>-1</v>
      </c>
      <c r="T38" s="27"/>
      <c r="U38" s="26"/>
      <c r="V38" s="28">
        <v>-1</v>
      </c>
      <c r="W38" s="27"/>
      <c r="X38" s="26"/>
      <c r="Y38" s="28">
        <v>1</v>
      </c>
      <c r="Z38" s="27"/>
      <c r="AA38" s="26"/>
      <c r="AB38" s="28">
        <v>-1</v>
      </c>
      <c r="AC38" s="27"/>
      <c r="AD38" s="26"/>
      <c r="AE38" s="28">
        <v>1</v>
      </c>
      <c r="AF38" s="27"/>
      <c r="AG38" s="26"/>
      <c r="AH38" s="28">
        <v>1</v>
      </c>
      <c r="AI38" s="27"/>
      <c r="AJ38" s="26"/>
      <c r="AK38" s="28">
        <v>-1</v>
      </c>
      <c r="AL38" s="27"/>
      <c r="AM38" s="26"/>
      <c r="AN38" s="28">
        <v>-1</v>
      </c>
      <c r="AO38" s="27"/>
      <c r="AP38" s="26"/>
      <c r="AQ38" s="28">
        <v>1</v>
      </c>
      <c r="AR38" s="27"/>
      <c r="AS38" s="26"/>
      <c r="AT38" s="28">
        <v>-1</v>
      </c>
      <c r="AU38" s="27"/>
      <c r="AV38" s="26"/>
      <c r="AW38" s="28">
        <v>-1</v>
      </c>
      <c r="AX38" s="27"/>
      <c r="AY38" s="26"/>
      <c r="AZ38" s="28">
        <v>-1</v>
      </c>
      <c r="BA38" s="27"/>
      <c r="BB38" s="29"/>
      <c r="BC38" s="30"/>
      <c r="BD38" s="31"/>
      <c r="BE38" s="26"/>
      <c r="BF38" s="28">
        <v>-1</v>
      </c>
      <c r="BG38" s="27"/>
      <c r="BH38" s="26"/>
      <c r="BI38" s="28">
        <v>-1</v>
      </c>
      <c r="BJ38" s="39"/>
      <c r="BK38" s="111">
        <f>COUNTIF(C38:BJ38,1)</f>
        <v>5</v>
      </c>
      <c r="BL38" s="108">
        <f>COUNTIF(C38:BJ38,-1)</f>
        <v>14</v>
      </c>
      <c r="BM38" s="108">
        <f>COUNTIF(C38:BJ38,0)</f>
        <v>0</v>
      </c>
      <c r="BN38" s="96">
        <f t="shared" ref="BN38" si="97">+BK38*3+BM38</f>
        <v>15</v>
      </c>
      <c r="BO38" s="98">
        <f t="shared" ref="BO38" si="98">+C39+F39+I39+L39+O39+R39+U39+X39+AA39+AD39+AG39+AJ39+AM39+AP39+AS39+AV39+AY39+BB39+BE39+BH39</f>
        <v>68</v>
      </c>
      <c r="BP38" s="100">
        <f t="shared" ref="BP38" si="99">+E39+H39+K39+N39+Q39+T39+W39+Z39+AC39+AF39+AI39+AL39+AO39+AR39+AU39+AX39+BA39+BD39+BG39+BJ39</f>
        <v>115</v>
      </c>
      <c r="BQ38" s="102">
        <f>+BO38-BP38</f>
        <v>-47</v>
      </c>
      <c r="BR38" s="104">
        <v>16</v>
      </c>
      <c r="BS38" s="72">
        <f t="shared" si="0"/>
        <v>18</v>
      </c>
      <c r="BT38" s="106">
        <f t="shared" ref="BT38" si="100">+BO38/(BK38+BL38+BM38)</f>
        <v>3.5789473684210527</v>
      </c>
      <c r="BU38" s="92">
        <f t="shared" ref="BU38" si="101">+BP38/(BK38+BL38+BM38)</f>
        <v>6.0526315789473681</v>
      </c>
      <c r="BV38" s="94">
        <f t="shared" ref="BV38" si="102">+(BO38-BP38)/(BK38+BL38+BM38)</f>
        <v>-2.4736842105263159</v>
      </c>
      <c r="BX38" s="26"/>
      <c r="BY38" s="28"/>
      <c r="BZ38" s="27"/>
    </row>
    <row r="39" spans="1:78" ht="20.100000000000001" customHeight="1" x14ac:dyDescent="0.15">
      <c r="A39" s="45" t="s">
        <v>30</v>
      </c>
      <c r="B39" s="25" t="s">
        <v>45</v>
      </c>
      <c r="C39" s="8">
        <f>BD5</f>
        <v>16</v>
      </c>
      <c r="D39" s="9" t="s">
        <v>33</v>
      </c>
      <c r="E39" s="10">
        <f>BB5</f>
        <v>0</v>
      </c>
      <c r="F39" s="8">
        <f>BD7</f>
        <v>2</v>
      </c>
      <c r="G39" s="9" t="s">
        <v>33</v>
      </c>
      <c r="H39" s="10">
        <f>BB7</f>
        <v>6</v>
      </c>
      <c r="I39" s="8">
        <f>BD9</f>
        <v>1</v>
      </c>
      <c r="J39" s="9" t="s">
        <v>33</v>
      </c>
      <c r="K39" s="10">
        <f>BB9</f>
        <v>6</v>
      </c>
      <c r="L39" s="8">
        <f>BD11</f>
        <v>2</v>
      </c>
      <c r="M39" s="9" t="s">
        <v>33</v>
      </c>
      <c r="N39" s="10">
        <f>BB11</f>
        <v>3</v>
      </c>
      <c r="O39" s="8">
        <f>BD13</f>
        <v>1</v>
      </c>
      <c r="P39" s="9" t="s">
        <v>33</v>
      </c>
      <c r="Q39" s="10">
        <f>BB13</f>
        <v>3</v>
      </c>
      <c r="R39" s="8">
        <f>BD15</f>
        <v>5</v>
      </c>
      <c r="S39" s="9" t="s">
        <v>33</v>
      </c>
      <c r="T39" s="10">
        <f>BB15</f>
        <v>7</v>
      </c>
      <c r="U39" s="8">
        <f>BD17</f>
        <v>0</v>
      </c>
      <c r="V39" s="9" t="s">
        <v>33</v>
      </c>
      <c r="W39" s="10">
        <f>BB17</f>
        <v>5</v>
      </c>
      <c r="X39" s="8">
        <f>BD19</f>
        <v>4</v>
      </c>
      <c r="Y39" s="9" t="s">
        <v>33</v>
      </c>
      <c r="Z39" s="10">
        <f>BB19</f>
        <v>2</v>
      </c>
      <c r="AA39" s="8">
        <f>BD21</f>
        <v>0</v>
      </c>
      <c r="AB39" s="9" t="s">
        <v>33</v>
      </c>
      <c r="AC39" s="10">
        <f>BB21</f>
        <v>24</v>
      </c>
      <c r="AD39" s="8">
        <f>BD23</f>
        <v>7</v>
      </c>
      <c r="AE39" s="9" t="s">
        <v>33</v>
      </c>
      <c r="AF39" s="10">
        <f>BB23</f>
        <v>4</v>
      </c>
      <c r="AG39" s="8">
        <f>BD25</f>
        <v>8</v>
      </c>
      <c r="AH39" s="9" t="s">
        <v>33</v>
      </c>
      <c r="AI39" s="10">
        <f>BB25</f>
        <v>4</v>
      </c>
      <c r="AJ39" s="8">
        <f>BD27</f>
        <v>2</v>
      </c>
      <c r="AK39" s="9" t="s">
        <v>33</v>
      </c>
      <c r="AL39" s="10">
        <f>BB27</f>
        <v>4</v>
      </c>
      <c r="AM39" s="8">
        <f>BD29</f>
        <v>3</v>
      </c>
      <c r="AN39" s="9" t="s">
        <v>33</v>
      </c>
      <c r="AO39" s="10">
        <f>BB29</f>
        <v>4</v>
      </c>
      <c r="AP39" s="8">
        <f>BD31</f>
        <v>11</v>
      </c>
      <c r="AQ39" s="9" t="s">
        <v>33</v>
      </c>
      <c r="AR39" s="10">
        <f>BB31</f>
        <v>1</v>
      </c>
      <c r="AS39" s="8">
        <f>BD33</f>
        <v>1</v>
      </c>
      <c r="AT39" s="9" t="s">
        <v>33</v>
      </c>
      <c r="AU39" s="10">
        <f>BB33</f>
        <v>5</v>
      </c>
      <c r="AV39" s="8">
        <f>BD35</f>
        <v>1</v>
      </c>
      <c r="AW39" s="9" t="s">
        <v>33</v>
      </c>
      <c r="AX39" s="10">
        <f>BB35</f>
        <v>7</v>
      </c>
      <c r="AY39" s="8">
        <f>BD37</f>
        <v>1</v>
      </c>
      <c r="AZ39" s="9" t="s">
        <v>33</v>
      </c>
      <c r="BA39" s="10">
        <f>BB37</f>
        <v>9</v>
      </c>
      <c r="BB39" s="5"/>
      <c r="BC39" s="6"/>
      <c r="BD39" s="7"/>
      <c r="BE39" s="8">
        <v>1</v>
      </c>
      <c r="BF39" s="9" t="s">
        <v>33</v>
      </c>
      <c r="BG39" s="10">
        <v>11</v>
      </c>
      <c r="BH39" s="8">
        <v>2</v>
      </c>
      <c r="BI39" s="9" t="s">
        <v>33</v>
      </c>
      <c r="BJ39" s="41">
        <v>10</v>
      </c>
      <c r="BK39" s="112"/>
      <c r="BL39" s="109"/>
      <c r="BM39" s="109"/>
      <c r="BN39" s="97"/>
      <c r="BO39" s="99"/>
      <c r="BP39" s="101"/>
      <c r="BQ39" s="103"/>
      <c r="BR39" s="105"/>
      <c r="BS39" s="73" t="str">
        <f t="shared" si="0"/>
        <v>横尾</v>
      </c>
      <c r="BT39" s="107"/>
      <c r="BU39" s="93"/>
      <c r="BV39" s="95"/>
      <c r="BX39" s="8"/>
      <c r="BY39" s="9" t="s">
        <v>33</v>
      </c>
      <c r="BZ39" s="10"/>
    </row>
    <row r="40" spans="1:78" ht="20.100000000000001" customHeight="1" x14ac:dyDescent="0.15">
      <c r="A40" s="44">
        <v>19</v>
      </c>
      <c r="B40" s="24"/>
      <c r="C40" s="26"/>
      <c r="D40" s="28">
        <v>1</v>
      </c>
      <c r="E40" s="27"/>
      <c r="F40" s="26"/>
      <c r="G40" s="28">
        <v>1</v>
      </c>
      <c r="H40" s="27"/>
      <c r="I40" s="26"/>
      <c r="J40" s="28">
        <v>-1</v>
      </c>
      <c r="K40" s="27"/>
      <c r="L40" s="26"/>
      <c r="M40" s="28">
        <v>-1</v>
      </c>
      <c r="N40" s="27"/>
      <c r="O40" s="26"/>
      <c r="P40" s="28">
        <v>1</v>
      </c>
      <c r="Q40" s="27"/>
      <c r="R40" s="26"/>
      <c r="S40" s="28">
        <v>1</v>
      </c>
      <c r="T40" s="27"/>
      <c r="U40" s="26"/>
      <c r="V40" s="28">
        <v>0</v>
      </c>
      <c r="W40" s="27"/>
      <c r="X40" s="26"/>
      <c r="Y40" s="28">
        <v>1</v>
      </c>
      <c r="Z40" s="27"/>
      <c r="AA40" s="26"/>
      <c r="AB40" s="28">
        <v>0</v>
      </c>
      <c r="AC40" s="27"/>
      <c r="AD40" s="26"/>
      <c r="AE40" s="28">
        <v>1</v>
      </c>
      <c r="AF40" s="27"/>
      <c r="AG40" s="26"/>
      <c r="AH40" s="28">
        <v>1</v>
      </c>
      <c r="AI40" s="27"/>
      <c r="AJ40" s="26"/>
      <c r="AK40" s="28">
        <v>1</v>
      </c>
      <c r="AL40" s="27"/>
      <c r="AM40" s="26"/>
      <c r="AN40" s="28">
        <v>1</v>
      </c>
      <c r="AO40" s="27"/>
      <c r="AP40" s="26"/>
      <c r="AQ40" s="28">
        <v>1</v>
      </c>
      <c r="AR40" s="27"/>
      <c r="AS40" s="26"/>
      <c r="AT40" s="28">
        <v>1</v>
      </c>
      <c r="AU40" s="27"/>
      <c r="AV40" s="26"/>
      <c r="AW40" s="28">
        <v>1</v>
      </c>
      <c r="AX40" s="27"/>
      <c r="AY40" s="26"/>
      <c r="AZ40" s="28">
        <v>1</v>
      </c>
      <c r="BA40" s="27"/>
      <c r="BB40" s="26"/>
      <c r="BC40" s="28">
        <v>1</v>
      </c>
      <c r="BD40" s="27"/>
      <c r="BE40" s="29"/>
      <c r="BF40" s="30"/>
      <c r="BG40" s="31"/>
      <c r="BH40" s="26"/>
      <c r="BI40" s="28">
        <v>1</v>
      </c>
      <c r="BJ40" s="39"/>
      <c r="BK40" s="111">
        <f>COUNTIF(C40:BJ40,1)</f>
        <v>15</v>
      </c>
      <c r="BL40" s="108">
        <f>COUNTIF(C40:BJ40,-1)</f>
        <v>2</v>
      </c>
      <c r="BM40" s="108">
        <f>COUNTIF(C40:BJ40,0)</f>
        <v>2</v>
      </c>
      <c r="BN40" s="96">
        <f t="shared" ref="BN40" si="103">+BK40*3+BM40</f>
        <v>47</v>
      </c>
      <c r="BO40" s="98">
        <f t="shared" ref="BO40" si="104">+C41+F41+I41+L41+O41+R41+U41+X41+AA41+AD41+AG41+AJ41+AM41+AP41+AS41+AV41+AY41+BB41+BE41+BH41</f>
        <v>182</v>
      </c>
      <c r="BP40" s="100">
        <f t="shared" ref="BP40" si="105">+E41+H41+K41+N41+Q41+T41+W41+Z41+AC41+AF41+AI41+AL41+AO41+AR41+AU41+AX41+BA41+BD41+BG41+BJ41</f>
        <v>26</v>
      </c>
      <c r="BQ40" s="102">
        <f>+BO40-BP40</f>
        <v>156</v>
      </c>
      <c r="BR40" s="104">
        <v>4</v>
      </c>
      <c r="BS40" s="72">
        <f t="shared" si="0"/>
        <v>19</v>
      </c>
      <c r="BT40" s="106">
        <f t="shared" ref="BT40" si="106">+BO40/(BK40+BL40+BM40)</f>
        <v>9.5789473684210531</v>
      </c>
      <c r="BU40" s="92">
        <f t="shared" ref="BU40" si="107">+BP40/(BK40+BL40+BM40)</f>
        <v>1.368421052631579</v>
      </c>
      <c r="BV40" s="94">
        <f t="shared" ref="BV40" si="108">+(BO40-BP40)/(BK40+BL40+BM40)</f>
        <v>8.2105263157894743</v>
      </c>
      <c r="BX40" s="26"/>
      <c r="BY40" s="28"/>
      <c r="BZ40" s="27"/>
    </row>
    <row r="41" spans="1:78" ht="20.100000000000001" customHeight="1" x14ac:dyDescent="0.15">
      <c r="A41" s="45" t="s">
        <v>31</v>
      </c>
      <c r="B41" s="25" t="s">
        <v>41</v>
      </c>
      <c r="C41" s="8">
        <f>BG5</f>
        <v>10</v>
      </c>
      <c r="D41" s="9" t="s">
        <v>33</v>
      </c>
      <c r="E41" s="10">
        <f>BE5</f>
        <v>0</v>
      </c>
      <c r="F41" s="8">
        <f>BG7</f>
        <v>13</v>
      </c>
      <c r="G41" s="9" t="s">
        <v>33</v>
      </c>
      <c r="H41" s="10">
        <f>BE7</f>
        <v>3</v>
      </c>
      <c r="I41" s="8">
        <f>BG9</f>
        <v>1</v>
      </c>
      <c r="J41" s="9" t="s">
        <v>33</v>
      </c>
      <c r="K41" s="10">
        <f>BE9</f>
        <v>2</v>
      </c>
      <c r="L41" s="8">
        <f>BG11</f>
        <v>1</v>
      </c>
      <c r="M41" s="9" t="s">
        <v>33</v>
      </c>
      <c r="N41" s="10">
        <f>BE11</f>
        <v>11</v>
      </c>
      <c r="O41" s="8">
        <f>BG13</f>
        <v>12</v>
      </c>
      <c r="P41" s="9" t="s">
        <v>33</v>
      </c>
      <c r="Q41" s="10">
        <f>BE13</f>
        <v>1</v>
      </c>
      <c r="R41" s="8">
        <f>BG15</f>
        <v>13</v>
      </c>
      <c r="S41" s="9" t="s">
        <v>33</v>
      </c>
      <c r="T41" s="10">
        <f>BE15</f>
        <v>0</v>
      </c>
      <c r="U41" s="8">
        <f>BG17</f>
        <v>1</v>
      </c>
      <c r="V41" s="9" t="s">
        <v>33</v>
      </c>
      <c r="W41" s="10">
        <f>BE17</f>
        <v>1</v>
      </c>
      <c r="X41" s="8">
        <f>BG19</f>
        <v>31</v>
      </c>
      <c r="Y41" s="9" t="s">
        <v>33</v>
      </c>
      <c r="Z41" s="10">
        <f>BE19</f>
        <v>0</v>
      </c>
      <c r="AA41" s="8">
        <f>BG21</f>
        <v>2</v>
      </c>
      <c r="AB41" s="9" t="s">
        <v>33</v>
      </c>
      <c r="AC41" s="10">
        <f>BE21</f>
        <v>2</v>
      </c>
      <c r="AD41" s="8">
        <f>BG23</f>
        <v>12</v>
      </c>
      <c r="AE41" s="9" t="s">
        <v>33</v>
      </c>
      <c r="AF41" s="10">
        <f>BE23</f>
        <v>0</v>
      </c>
      <c r="AG41" s="8">
        <f>BG25</f>
        <v>8</v>
      </c>
      <c r="AH41" s="9" t="s">
        <v>33</v>
      </c>
      <c r="AI41" s="10">
        <f>BE25</f>
        <v>0</v>
      </c>
      <c r="AJ41" s="8">
        <f>BG27</f>
        <v>10</v>
      </c>
      <c r="AK41" s="9" t="s">
        <v>33</v>
      </c>
      <c r="AL41" s="10">
        <f>BE27</f>
        <v>1</v>
      </c>
      <c r="AM41" s="8">
        <f>BG29</f>
        <v>20</v>
      </c>
      <c r="AN41" s="9" t="s">
        <v>33</v>
      </c>
      <c r="AO41" s="10">
        <f>BE29</f>
        <v>0</v>
      </c>
      <c r="AP41" s="8">
        <f>BG31</f>
        <v>10</v>
      </c>
      <c r="AQ41" s="9" t="s">
        <v>33</v>
      </c>
      <c r="AR41" s="10">
        <f>BE31</f>
        <v>0</v>
      </c>
      <c r="AS41" s="8">
        <f>BG33</f>
        <v>7</v>
      </c>
      <c r="AT41" s="9" t="s">
        <v>33</v>
      </c>
      <c r="AU41" s="10">
        <f>BE33</f>
        <v>0</v>
      </c>
      <c r="AV41" s="8">
        <f>BG35</f>
        <v>9</v>
      </c>
      <c r="AW41" s="9" t="s">
        <v>33</v>
      </c>
      <c r="AX41" s="10">
        <f>BE35</f>
        <v>2</v>
      </c>
      <c r="AY41" s="8">
        <f>BG37</f>
        <v>3</v>
      </c>
      <c r="AZ41" s="9" t="s">
        <v>33</v>
      </c>
      <c r="BA41" s="10">
        <f>BE37</f>
        <v>1</v>
      </c>
      <c r="BB41" s="8">
        <f>BG39</f>
        <v>11</v>
      </c>
      <c r="BC41" s="9" t="s">
        <v>33</v>
      </c>
      <c r="BD41" s="10">
        <f>BE39</f>
        <v>1</v>
      </c>
      <c r="BE41" s="5"/>
      <c r="BF41" s="6"/>
      <c r="BG41" s="7"/>
      <c r="BH41" s="8">
        <v>8</v>
      </c>
      <c r="BI41" s="9" t="s">
        <v>33</v>
      </c>
      <c r="BJ41" s="41">
        <v>1</v>
      </c>
      <c r="BK41" s="112"/>
      <c r="BL41" s="109"/>
      <c r="BM41" s="109"/>
      <c r="BN41" s="97"/>
      <c r="BO41" s="99"/>
      <c r="BP41" s="101"/>
      <c r="BQ41" s="103"/>
      <c r="BR41" s="105"/>
      <c r="BS41" s="73" t="str">
        <f t="shared" si="0"/>
        <v>花谷</v>
      </c>
      <c r="BT41" s="107"/>
      <c r="BU41" s="93"/>
      <c r="BV41" s="95"/>
      <c r="BX41" s="8"/>
      <c r="BY41" s="9" t="s">
        <v>33</v>
      </c>
      <c r="BZ41" s="10"/>
    </row>
    <row r="42" spans="1:78" ht="20.100000000000001" customHeight="1" x14ac:dyDescent="0.15">
      <c r="A42" s="44">
        <v>20</v>
      </c>
      <c r="B42" s="24"/>
      <c r="C42" s="26"/>
      <c r="D42" s="28">
        <v>1</v>
      </c>
      <c r="E42" s="27"/>
      <c r="F42" s="26"/>
      <c r="G42" s="28">
        <v>-1</v>
      </c>
      <c r="H42" s="27"/>
      <c r="I42" s="26"/>
      <c r="J42" s="28">
        <v>-1</v>
      </c>
      <c r="K42" s="27"/>
      <c r="L42" s="26"/>
      <c r="M42" s="28">
        <v>-1</v>
      </c>
      <c r="N42" s="27"/>
      <c r="O42" s="26"/>
      <c r="P42" s="28">
        <v>-1</v>
      </c>
      <c r="Q42" s="27"/>
      <c r="R42" s="26"/>
      <c r="S42" s="28">
        <v>-1</v>
      </c>
      <c r="T42" s="27"/>
      <c r="U42" s="26"/>
      <c r="V42" s="28">
        <v>1</v>
      </c>
      <c r="W42" s="27"/>
      <c r="X42" s="26"/>
      <c r="Y42" s="28">
        <v>-1</v>
      </c>
      <c r="Z42" s="27"/>
      <c r="AA42" s="26"/>
      <c r="AB42" s="28">
        <v>-1</v>
      </c>
      <c r="AC42" s="27"/>
      <c r="AD42" s="26"/>
      <c r="AE42" s="28">
        <v>0</v>
      </c>
      <c r="AF42" s="27"/>
      <c r="AG42" s="26"/>
      <c r="AH42" s="28">
        <v>-1</v>
      </c>
      <c r="AI42" s="27"/>
      <c r="AJ42" s="26"/>
      <c r="AK42" s="28">
        <v>-1</v>
      </c>
      <c r="AL42" s="27"/>
      <c r="AM42" s="26"/>
      <c r="AN42" s="28">
        <v>1</v>
      </c>
      <c r="AO42" s="27"/>
      <c r="AP42" s="26"/>
      <c r="AQ42" s="28">
        <v>-1</v>
      </c>
      <c r="AR42" s="27"/>
      <c r="AS42" s="26"/>
      <c r="AT42" s="28">
        <v>-1</v>
      </c>
      <c r="AU42" s="27"/>
      <c r="AV42" s="26"/>
      <c r="AW42" s="28">
        <v>-1</v>
      </c>
      <c r="AX42" s="27"/>
      <c r="AY42" s="26"/>
      <c r="AZ42" s="28">
        <v>-1</v>
      </c>
      <c r="BA42" s="27"/>
      <c r="BB42" s="26"/>
      <c r="BC42" s="28">
        <v>1</v>
      </c>
      <c r="BD42" s="27"/>
      <c r="BE42" s="26"/>
      <c r="BF42" s="28">
        <v>-1</v>
      </c>
      <c r="BG42" s="27"/>
      <c r="BH42" s="33"/>
      <c r="BI42" s="34"/>
      <c r="BJ42" s="46"/>
      <c r="BK42" s="111">
        <f>COUNTIF(C42:BJ42,1)</f>
        <v>4</v>
      </c>
      <c r="BL42" s="108">
        <f>COUNTIF(C42:BJ42,-1)</f>
        <v>14</v>
      </c>
      <c r="BM42" s="108">
        <f>COUNTIF(C42:BJ42,0)</f>
        <v>1</v>
      </c>
      <c r="BN42" s="96">
        <f t="shared" ref="BN42" si="109">+BK42*3+BM42</f>
        <v>13</v>
      </c>
      <c r="BO42" s="98">
        <f t="shared" ref="BO42" si="110">+C43+F43+I43+L43+O43+R43+U43+X43+AA43+AD43+AG43+AJ43+AM43+AP43+AS43+AV43+AY43+BB43+BE43+BH43</f>
        <v>82</v>
      </c>
      <c r="BP42" s="100">
        <f t="shared" ref="BP42" si="111">+E43+H43+K43+N43+Q43+T43+W43+Z43+AC43+AF43+AI43+AL43+AO43+AR43+AU43+AX43+BA43+BD43+BG43+BJ43</f>
        <v>130</v>
      </c>
      <c r="BQ42" s="102">
        <f>+BO42-BP42</f>
        <v>-48</v>
      </c>
      <c r="BR42" s="104">
        <v>17</v>
      </c>
      <c r="BS42" s="72">
        <f t="shared" si="0"/>
        <v>20</v>
      </c>
      <c r="BT42" s="106">
        <f t="shared" ref="BT42" si="112">+BO42/(BK42+BL42+BM42)</f>
        <v>4.3157894736842106</v>
      </c>
      <c r="BU42" s="92">
        <f t="shared" ref="BU42" si="113">+BP42/(BK42+BL42+BM42)</f>
        <v>6.8421052631578947</v>
      </c>
      <c r="BV42" s="94">
        <f t="shared" ref="BV42" si="114">+(BO42-BP42)/(BK42+BL42+BM42)</f>
        <v>-2.5263157894736841</v>
      </c>
      <c r="BX42" s="26"/>
      <c r="BY42" s="28"/>
      <c r="BZ42" s="27"/>
    </row>
    <row r="43" spans="1:78" ht="20.100000000000001" customHeight="1" x14ac:dyDescent="0.15">
      <c r="A43" s="45" t="s">
        <v>32</v>
      </c>
      <c r="B43" s="25" t="s">
        <v>43</v>
      </c>
      <c r="C43" s="8">
        <f>BJ5</f>
        <v>17</v>
      </c>
      <c r="D43" s="9" t="s">
        <v>33</v>
      </c>
      <c r="E43" s="10">
        <f>BH5</f>
        <v>3</v>
      </c>
      <c r="F43" s="8">
        <f>BJ7</f>
        <v>1</v>
      </c>
      <c r="G43" s="9" t="s">
        <v>33</v>
      </c>
      <c r="H43" s="10">
        <f>BH7</f>
        <v>19</v>
      </c>
      <c r="I43" s="8">
        <f>BJ9</f>
        <v>2</v>
      </c>
      <c r="J43" s="9" t="s">
        <v>33</v>
      </c>
      <c r="K43" s="10">
        <f>BH9</f>
        <v>13</v>
      </c>
      <c r="L43" s="8">
        <f>BJ11</f>
        <v>1</v>
      </c>
      <c r="M43" s="9" t="s">
        <v>33</v>
      </c>
      <c r="N43" s="10">
        <f>BH11</f>
        <v>5</v>
      </c>
      <c r="O43" s="8">
        <f>BJ13</f>
        <v>3</v>
      </c>
      <c r="P43" s="9" t="s">
        <v>33</v>
      </c>
      <c r="Q43" s="10">
        <f>BH13</f>
        <v>8</v>
      </c>
      <c r="R43" s="8">
        <f>BJ15</f>
        <v>1</v>
      </c>
      <c r="S43" s="9" t="s">
        <v>33</v>
      </c>
      <c r="T43" s="10">
        <f>BH15</f>
        <v>2</v>
      </c>
      <c r="U43" s="8">
        <f>BJ17</f>
        <v>7</v>
      </c>
      <c r="V43" s="9" t="s">
        <v>33</v>
      </c>
      <c r="W43" s="10">
        <f>BH17</f>
        <v>2</v>
      </c>
      <c r="X43" s="8">
        <f>BJ19</f>
        <v>2</v>
      </c>
      <c r="Y43" s="9" t="s">
        <v>33</v>
      </c>
      <c r="Z43" s="10">
        <f>BH19</f>
        <v>5</v>
      </c>
      <c r="AA43" s="8">
        <f>BJ21</f>
        <v>0</v>
      </c>
      <c r="AB43" s="9" t="s">
        <v>33</v>
      </c>
      <c r="AC43" s="10">
        <f>BH21</f>
        <v>7</v>
      </c>
      <c r="AD43" s="8">
        <f>BJ23</f>
        <v>6</v>
      </c>
      <c r="AE43" s="9" t="s">
        <v>33</v>
      </c>
      <c r="AF43" s="10">
        <f>BH23</f>
        <v>6</v>
      </c>
      <c r="AG43" s="8">
        <f>BJ25</f>
        <v>2</v>
      </c>
      <c r="AH43" s="9" t="s">
        <v>33</v>
      </c>
      <c r="AI43" s="10">
        <f>BH25</f>
        <v>8</v>
      </c>
      <c r="AJ43" s="8">
        <f>BJ27</f>
        <v>0</v>
      </c>
      <c r="AK43" s="9" t="s">
        <v>33</v>
      </c>
      <c r="AL43" s="10">
        <f>BH27</f>
        <v>11</v>
      </c>
      <c r="AM43" s="8">
        <f>BJ29</f>
        <v>26</v>
      </c>
      <c r="AN43" s="9" t="s">
        <v>33</v>
      </c>
      <c r="AO43" s="10">
        <f>BH29</f>
        <v>1</v>
      </c>
      <c r="AP43" s="8">
        <f>BJ31</f>
        <v>0</v>
      </c>
      <c r="AQ43" s="9" t="s">
        <v>33</v>
      </c>
      <c r="AR43" s="10">
        <f>BH31</f>
        <v>7</v>
      </c>
      <c r="AS43" s="8">
        <f>BJ33</f>
        <v>0</v>
      </c>
      <c r="AT43" s="9" t="s">
        <v>33</v>
      </c>
      <c r="AU43" s="10">
        <f>BH33</f>
        <v>3</v>
      </c>
      <c r="AV43" s="8">
        <f>BJ35</f>
        <v>2</v>
      </c>
      <c r="AW43" s="9" t="s">
        <v>33</v>
      </c>
      <c r="AX43" s="10">
        <f>BH35</f>
        <v>9</v>
      </c>
      <c r="AY43" s="8">
        <f>BJ37</f>
        <v>1</v>
      </c>
      <c r="AZ43" s="9" t="s">
        <v>33</v>
      </c>
      <c r="BA43" s="10">
        <f>BH37</f>
        <v>11</v>
      </c>
      <c r="BB43" s="8">
        <f>BJ39</f>
        <v>10</v>
      </c>
      <c r="BC43" s="9" t="s">
        <v>33</v>
      </c>
      <c r="BD43" s="10">
        <f>BH39</f>
        <v>2</v>
      </c>
      <c r="BE43" s="8">
        <f>BJ41</f>
        <v>1</v>
      </c>
      <c r="BF43" s="9" t="s">
        <v>33</v>
      </c>
      <c r="BG43" s="10">
        <f>BH41</f>
        <v>8</v>
      </c>
      <c r="BH43" s="35"/>
      <c r="BI43" s="36"/>
      <c r="BJ43" s="47"/>
      <c r="BK43" s="112"/>
      <c r="BL43" s="109"/>
      <c r="BM43" s="109"/>
      <c r="BN43" s="97"/>
      <c r="BO43" s="99"/>
      <c r="BP43" s="101"/>
      <c r="BQ43" s="103"/>
      <c r="BR43" s="105"/>
      <c r="BS43" s="73" t="str">
        <f t="shared" si="0"/>
        <v>落合</v>
      </c>
      <c r="BT43" s="107"/>
      <c r="BU43" s="93"/>
      <c r="BV43" s="95"/>
      <c r="BX43" s="8"/>
      <c r="BY43" s="9" t="s">
        <v>33</v>
      </c>
      <c r="BZ43" s="10"/>
    </row>
    <row r="44" spans="1:78" ht="30" customHeight="1" thickBot="1" x14ac:dyDescent="0.2">
      <c r="A44" s="48"/>
      <c r="B44" s="49"/>
      <c r="C44" s="113" t="str">
        <f>+A5</f>
        <v>西須磨</v>
      </c>
      <c r="D44" s="113"/>
      <c r="E44" s="113"/>
      <c r="F44" s="113" t="str">
        <f>+A7</f>
        <v>会下山</v>
      </c>
      <c r="G44" s="113"/>
      <c r="H44" s="113"/>
      <c r="I44" s="113" t="str">
        <f>+A9</f>
        <v>真陽</v>
      </c>
      <c r="J44" s="113"/>
      <c r="K44" s="113"/>
      <c r="L44" s="113" t="str">
        <f>+A11</f>
        <v>白川</v>
      </c>
      <c r="M44" s="113"/>
      <c r="N44" s="113"/>
      <c r="O44" s="113" t="str">
        <f>+A13</f>
        <v>東須磨</v>
      </c>
      <c r="P44" s="113"/>
      <c r="Q44" s="113"/>
      <c r="R44" s="113" t="str">
        <f>+A15</f>
        <v>須磨</v>
      </c>
      <c r="S44" s="113"/>
      <c r="T44" s="113"/>
      <c r="U44" s="113" t="str">
        <f>+A17</f>
        <v>妙法寺</v>
      </c>
      <c r="V44" s="113"/>
      <c r="W44" s="113"/>
      <c r="X44" s="113" t="str">
        <f>+A19</f>
        <v>長坂</v>
      </c>
      <c r="Y44" s="113"/>
      <c r="Z44" s="113"/>
      <c r="AA44" s="113" t="str">
        <f>+A21</f>
        <v>宮川</v>
      </c>
      <c r="AB44" s="113"/>
      <c r="AC44" s="113"/>
      <c r="AD44" s="113" t="str">
        <f>+A23</f>
        <v>神戸福田</v>
      </c>
      <c r="AE44" s="113"/>
      <c r="AF44" s="113"/>
      <c r="AG44" s="113" t="str">
        <f>+A25</f>
        <v>若草</v>
      </c>
      <c r="AH44" s="113"/>
      <c r="AI44" s="113"/>
      <c r="AJ44" s="110" t="str">
        <f>+A27</f>
        <v>板宿</v>
      </c>
      <c r="AK44" s="110"/>
      <c r="AL44" s="110"/>
      <c r="AM44" s="113" t="str">
        <f>+A29</f>
        <v>高倉台</v>
      </c>
      <c r="AN44" s="113"/>
      <c r="AO44" s="113"/>
      <c r="AP44" s="113" t="str">
        <f>+A31</f>
        <v>西落合</v>
      </c>
      <c r="AQ44" s="113"/>
      <c r="AR44" s="113"/>
      <c r="AS44" s="110" t="str">
        <f>+A33</f>
        <v>和田岬</v>
      </c>
      <c r="AT44" s="110"/>
      <c r="AU44" s="110"/>
      <c r="AV44" s="110" t="str">
        <f>+A35</f>
        <v>南落合</v>
      </c>
      <c r="AW44" s="110"/>
      <c r="AX44" s="110"/>
      <c r="AY44" s="113" t="str">
        <f>+A37</f>
        <v>神戸</v>
      </c>
      <c r="AZ44" s="113"/>
      <c r="BA44" s="113"/>
      <c r="BB44" s="113" t="str">
        <f>+A39</f>
        <v>横尾</v>
      </c>
      <c r="BC44" s="113"/>
      <c r="BD44" s="113"/>
      <c r="BE44" s="110" t="str">
        <f>+A41</f>
        <v>花谷</v>
      </c>
      <c r="BF44" s="110"/>
      <c r="BG44" s="110"/>
      <c r="BH44" s="110" t="str">
        <f>+A43</f>
        <v>落合</v>
      </c>
      <c r="BI44" s="110"/>
      <c r="BJ44" s="114"/>
      <c r="BK44" s="54" t="s">
        <v>7</v>
      </c>
      <c r="BL44" s="55" t="s">
        <v>8</v>
      </c>
      <c r="BM44" s="56" t="s">
        <v>9</v>
      </c>
      <c r="BN44" s="57" t="s">
        <v>10</v>
      </c>
      <c r="BO44" s="61" t="s">
        <v>11</v>
      </c>
      <c r="BP44" s="62" t="s">
        <v>12</v>
      </c>
      <c r="BQ44" s="63" t="s">
        <v>13</v>
      </c>
      <c r="BR44" s="74" t="s">
        <v>14</v>
      </c>
      <c r="BS44" s="75">
        <f t="shared" si="0"/>
        <v>0</v>
      </c>
      <c r="BT44" s="67" t="s">
        <v>11</v>
      </c>
      <c r="BU44" s="68" t="s">
        <v>12</v>
      </c>
      <c r="BV44" s="69" t="s">
        <v>13</v>
      </c>
    </row>
    <row r="45" spans="1:78" ht="14.25" thickTop="1" x14ac:dyDescent="0.15">
      <c r="AB45" s="32"/>
      <c r="BN45" s="23"/>
      <c r="BV45" s="14"/>
    </row>
    <row r="46" spans="1:78" x14ac:dyDescent="0.15">
      <c r="B46" s="3"/>
      <c r="D46" s="16"/>
      <c r="E46" s="16"/>
      <c r="F46" s="16"/>
      <c r="G46" s="17"/>
      <c r="H46" s="18"/>
      <c r="I46" s="1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"/>
      <c r="X46" s="2"/>
      <c r="Y46" s="2"/>
      <c r="Z46" s="2"/>
      <c r="BT46" s="15"/>
      <c r="BU46" s="15"/>
    </row>
    <row r="47" spans="1:78" ht="30" customHeight="1" x14ac:dyDescent="0.15">
      <c r="C47" s="19">
        <f>SUM(C4:C43)</f>
        <v>274</v>
      </c>
      <c r="D47" s="20" t="s">
        <v>15</v>
      </c>
      <c r="E47" s="21">
        <f>SUM(E4:E43)</f>
        <v>19</v>
      </c>
      <c r="F47" s="19">
        <f>SUM(F4:F43)</f>
        <v>50</v>
      </c>
      <c r="G47" s="20" t="s">
        <v>15</v>
      </c>
      <c r="H47" s="21">
        <f>SUM(H4:H43)</f>
        <v>133</v>
      </c>
      <c r="I47" s="19">
        <f>SUM(I4:I43)</f>
        <v>67</v>
      </c>
      <c r="J47" s="20" t="s">
        <v>15</v>
      </c>
      <c r="K47" s="21">
        <f>SUM(K4:K43)</f>
        <v>123</v>
      </c>
      <c r="L47" s="19">
        <f>SUM(L4:L43)</f>
        <v>21</v>
      </c>
      <c r="M47" s="20" t="s">
        <v>15</v>
      </c>
      <c r="N47" s="21">
        <f>SUM(N4:N43)</f>
        <v>183</v>
      </c>
      <c r="O47" s="19">
        <f>SUM(O4:O43)</f>
        <v>144</v>
      </c>
      <c r="P47" s="20" t="s">
        <v>15</v>
      </c>
      <c r="Q47" s="21">
        <f>SUM(Q4:Q43)</f>
        <v>82</v>
      </c>
      <c r="R47" s="19">
        <f>SUM(R4:R43)</f>
        <v>72</v>
      </c>
      <c r="S47" s="20" t="s">
        <v>15</v>
      </c>
      <c r="T47" s="21">
        <f>SUM(T4:T43)</f>
        <v>130</v>
      </c>
      <c r="U47" s="19">
        <f>SUM(U4:U43)</f>
        <v>114</v>
      </c>
      <c r="V47" s="20" t="s">
        <v>15</v>
      </c>
      <c r="W47" s="21">
        <f>SUM(W4:W43)</f>
        <v>82</v>
      </c>
      <c r="X47" s="19">
        <f>SUM(X4:X43)</f>
        <v>138</v>
      </c>
      <c r="Y47" s="20" t="s">
        <v>15</v>
      </c>
      <c r="Z47" s="21">
        <f>SUM(Z4:Z43)</f>
        <v>90</v>
      </c>
      <c r="AA47" s="19">
        <f>SUM(AA4:AA43)</f>
        <v>13</v>
      </c>
      <c r="AB47" s="20" t="s">
        <v>15</v>
      </c>
      <c r="AC47" s="21">
        <f>SUM(AC4:AC43)</f>
        <v>239</v>
      </c>
      <c r="AD47" s="19">
        <f>SUM(AD4:AD43)</f>
        <v>142</v>
      </c>
      <c r="AE47" s="20" t="s">
        <v>15</v>
      </c>
      <c r="AF47" s="21">
        <f>SUM(AF4:AF43)</f>
        <v>81</v>
      </c>
      <c r="AG47" s="19">
        <f>SUM(AG4:AG43)</f>
        <v>119</v>
      </c>
      <c r="AH47" s="20" t="s">
        <v>15</v>
      </c>
      <c r="AI47" s="21">
        <f>SUM(AI4:AI43)</f>
        <v>86</v>
      </c>
      <c r="AJ47" s="19">
        <f>SUM(AJ4:AJ43)</f>
        <v>78</v>
      </c>
      <c r="AK47" s="20" t="s">
        <v>15</v>
      </c>
      <c r="AL47" s="21">
        <f>SUM(AL4:AL43)</f>
        <v>115</v>
      </c>
      <c r="AM47" s="19">
        <f>SUM(AM4:AM43)</f>
        <v>259</v>
      </c>
      <c r="AN47" s="20" t="s">
        <v>15</v>
      </c>
      <c r="AO47" s="21">
        <f>SUM(AO4:AO43)</f>
        <v>40</v>
      </c>
      <c r="AP47" s="19">
        <f>SUM(AP4:AP43)</f>
        <v>87</v>
      </c>
      <c r="AQ47" s="20" t="s">
        <v>15</v>
      </c>
      <c r="AR47" s="21">
        <f>SUM(AR4:AR43)</f>
        <v>79</v>
      </c>
      <c r="AS47" s="19">
        <f>SUM(AS4:AS43)</f>
        <v>151</v>
      </c>
      <c r="AT47" s="20" t="s">
        <v>15</v>
      </c>
      <c r="AU47" s="21">
        <f>SUM(AU4:AU43)</f>
        <v>49</v>
      </c>
      <c r="AV47" s="19">
        <f>SUM(AV4:AV43)</f>
        <v>73</v>
      </c>
      <c r="AW47" s="20" t="s">
        <v>15</v>
      </c>
      <c r="AX47" s="21">
        <f>SUM(AX4:AX43)</f>
        <v>168</v>
      </c>
      <c r="AY47" s="19">
        <f>SUM(AY4:AY43)</f>
        <v>77</v>
      </c>
      <c r="AZ47" s="20" t="s">
        <v>15</v>
      </c>
      <c r="BA47" s="21">
        <f>SUM(BA4:BA43)</f>
        <v>119</v>
      </c>
      <c r="BB47" s="19">
        <f>SUM(BB4:BB43)</f>
        <v>115</v>
      </c>
      <c r="BC47" s="20" t="s">
        <v>15</v>
      </c>
      <c r="BD47" s="21">
        <f>SUM(BD4:BD43)</f>
        <v>68</v>
      </c>
      <c r="BE47" s="19">
        <f>SUM(BE4:BE43)</f>
        <v>26</v>
      </c>
      <c r="BF47" s="20" t="s">
        <v>15</v>
      </c>
      <c r="BG47" s="21">
        <f>SUM(BG4:BG43)</f>
        <v>182</v>
      </c>
      <c r="BH47" s="19">
        <f>SUM(BH4:BH43)</f>
        <v>130</v>
      </c>
      <c r="BI47" s="20" t="s">
        <v>15</v>
      </c>
      <c r="BJ47" s="21">
        <f t="shared" ref="BJ47:BQ47" si="115">SUM(BJ4:BJ43)</f>
        <v>82</v>
      </c>
      <c r="BK47" s="22">
        <f t="shared" si="115"/>
        <v>184</v>
      </c>
      <c r="BL47" s="22">
        <f t="shared" si="115"/>
        <v>184</v>
      </c>
      <c r="BM47" s="22">
        <f t="shared" si="115"/>
        <v>12</v>
      </c>
      <c r="BN47" s="22">
        <f t="shared" si="115"/>
        <v>564</v>
      </c>
      <c r="BO47" s="22">
        <f t="shared" si="115"/>
        <v>2150</v>
      </c>
      <c r="BP47" s="22">
        <f t="shared" si="115"/>
        <v>2150</v>
      </c>
      <c r="BQ47" s="22">
        <f t="shared" si="115"/>
        <v>0</v>
      </c>
      <c r="BT47" s="15"/>
      <c r="BU47" s="15"/>
    </row>
  </sheetData>
  <mergeCells count="268">
    <mergeCell ref="AJ3:AL3"/>
    <mergeCell ref="AM3:AO3"/>
    <mergeCell ref="AP3:AR3"/>
    <mergeCell ref="AS3:AU3"/>
    <mergeCell ref="BK4:BK5"/>
    <mergeCell ref="BL4:BL5"/>
    <mergeCell ref="BM4:BM5"/>
    <mergeCell ref="BK6:BK7"/>
    <mergeCell ref="BL6:BL7"/>
    <mergeCell ref="BM6:BM7"/>
    <mergeCell ref="BK8:BK9"/>
    <mergeCell ref="BL8:BL9"/>
    <mergeCell ref="BM8:BM9"/>
    <mergeCell ref="BR8:BR9"/>
    <mergeCell ref="BN4:BN5"/>
    <mergeCell ref="BN6:BN7"/>
    <mergeCell ref="BN8:BN9"/>
    <mergeCell ref="BK10:BK11"/>
    <mergeCell ref="BL10:BL11"/>
    <mergeCell ref="BM10:BM11"/>
    <mergeCell ref="BR10:BR11"/>
    <mergeCell ref="BK12:BK13"/>
    <mergeCell ref="BL12:BL13"/>
    <mergeCell ref="BM12:BM13"/>
    <mergeCell ref="BR12:BR13"/>
    <mergeCell ref="BK14:BK15"/>
    <mergeCell ref="BL14:BL15"/>
    <mergeCell ref="BM14:BM15"/>
    <mergeCell ref="BR14:BR15"/>
    <mergeCell ref="BN10:BN11"/>
    <mergeCell ref="BN12:BN13"/>
    <mergeCell ref="BN14:BN15"/>
    <mergeCell ref="BQ14:BQ15"/>
    <mergeCell ref="BO10:BO11"/>
    <mergeCell ref="BP10:BP11"/>
    <mergeCell ref="BQ10:BQ11"/>
    <mergeCell ref="BO12:BO13"/>
    <mergeCell ref="BP12:BP13"/>
    <mergeCell ref="BQ12:BQ13"/>
    <mergeCell ref="BO14:BO15"/>
    <mergeCell ref="BP14:BP15"/>
    <mergeCell ref="BK16:BK17"/>
    <mergeCell ref="BL16:BL17"/>
    <mergeCell ref="BM16:BM17"/>
    <mergeCell ref="BR16:BR17"/>
    <mergeCell ref="BK18:BK19"/>
    <mergeCell ref="BL18:BL19"/>
    <mergeCell ref="BM18:BM19"/>
    <mergeCell ref="BR18:BR19"/>
    <mergeCell ref="BK20:BK21"/>
    <mergeCell ref="BL20:BL21"/>
    <mergeCell ref="BM20:BM21"/>
    <mergeCell ref="BR20:BR21"/>
    <mergeCell ref="BN16:BN17"/>
    <mergeCell ref="BN18:BN19"/>
    <mergeCell ref="BN20:BN21"/>
    <mergeCell ref="BO16:BO17"/>
    <mergeCell ref="BP16:BP17"/>
    <mergeCell ref="BQ16:BQ17"/>
    <mergeCell ref="BO18:BO19"/>
    <mergeCell ref="BP18:BP19"/>
    <mergeCell ref="BQ18:BQ19"/>
    <mergeCell ref="BO20:BO21"/>
    <mergeCell ref="BP20:BP21"/>
    <mergeCell ref="BQ20:BQ21"/>
    <mergeCell ref="BK22:BK23"/>
    <mergeCell ref="BL22:BL23"/>
    <mergeCell ref="BM22:BM23"/>
    <mergeCell ref="BR22:BR23"/>
    <mergeCell ref="BK24:BK25"/>
    <mergeCell ref="BL24:BL25"/>
    <mergeCell ref="BM24:BM25"/>
    <mergeCell ref="BR24:BR25"/>
    <mergeCell ref="BK26:BK27"/>
    <mergeCell ref="BL26:BL27"/>
    <mergeCell ref="BM26:BM27"/>
    <mergeCell ref="BR26:BR27"/>
    <mergeCell ref="BN22:BN23"/>
    <mergeCell ref="BN24:BN25"/>
    <mergeCell ref="BN26:BN27"/>
    <mergeCell ref="BO22:BO23"/>
    <mergeCell ref="BP22:BP23"/>
    <mergeCell ref="BQ22:BQ23"/>
    <mergeCell ref="BO24:BO25"/>
    <mergeCell ref="BP24:BP25"/>
    <mergeCell ref="BQ24:BQ25"/>
    <mergeCell ref="BO26:BO27"/>
    <mergeCell ref="BP26:BP27"/>
    <mergeCell ref="BQ26:BQ27"/>
    <mergeCell ref="C44:E44"/>
    <mergeCell ref="AY44:BA44"/>
    <mergeCell ref="AJ44:AL44"/>
    <mergeCell ref="AM44:AO44"/>
    <mergeCell ref="AP44:AR44"/>
    <mergeCell ref="AD44:AF44"/>
    <mergeCell ref="AG44:AI44"/>
    <mergeCell ref="BK28:BK29"/>
    <mergeCell ref="BK30:BK31"/>
    <mergeCell ref="BK32:BK33"/>
    <mergeCell ref="BK34:BK35"/>
    <mergeCell ref="BK36:BK37"/>
    <mergeCell ref="BB44:BD44"/>
    <mergeCell ref="BH44:BJ44"/>
    <mergeCell ref="F44:H44"/>
    <mergeCell ref="I44:K44"/>
    <mergeCell ref="L44:N44"/>
    <mergeCell ref="O44:Q44"/>
    <mergeCell ref="AV44:AX44"/>
    <mergeCell ref="R44:T44"/>
    <mergeCell ref="U44:W44"/>
    <mergeCell ref="X44:Z44"/>
    <mergeCell ref="AA44:AC44"/>
    <mergeCell ref="BK40:BK41"/>
    <mergeCell ref="BU4:BU5"/>
    <mergeCell ref="BV4:BV5"/>
    <mergeCell ref="BP4:BP5"/>
    <mergeCell ref="BQ4:BQ5"/>
    <mergeCell ref="BO6:BO7"/>
    <mergeCell ref="BP6:BP7"/>
    <mergeCell ref="BQ6:BQ7"/>
    <mergeCell ref="BO8:BO9"/>
    <mergeCell ref="BP8:BP9"/>
    <mergeCell ref="BQ8:BQ9"/>
    <mergeCell ref="BR4:BR5"/>
    <mergeCell ref="BT4:BT5"/>
    <mergeCell ref="BO4:BO5"/>
    <mergeCell ref="BR6:BR7"/>
    <mergeCell ref="BV28:BV29"/>
    <mergeCell ref="BV30:BV31"/>
    <mergeCell ref="BT6:BT7"/>
    <mergeCell ref="BU6:BU7"/>
    <mergeCell ref="BV6:BV7"/>
    <mergeCell ref="BT8:BT9"/>
    <mergeCell ref="BU8:BU9"/>
    <mergeCell ref="BV8:BV9"/>
    <mergeCell ref="BT10:BT11"/>
    <mergeCell ref="BU10:BU11"/>
    <mergeCell ref="BV10:BV11"/>
    <mergeCell ref="BT12:BT13"/>
    <mergeCell ref="BU12:BU13"/>
    <mergeCell ref="BV12:BV13"/>
    <mergeCell ref="BT14:BT15"/>
    <mergeCell ref="BU14:BU15"/>
    <mergeCell ref="BV14:BV15"/>
    <mergeCell ref="BT16:BT17"/>
    <mergeCell ref="BU16:BU17"/>
    <mergeCell ref="BV16:BV17"/>
    <mergeCell ref="BT18:BT19"/>
    <mergeCell ref="BU18:BU19"/>
    <mergeCell ref="BV18:BV19"/>
    <mergeCell ref="BT26:BT27"/>
    <mergeCell ref="BU26:BU27"/>
    <mergeCell ref="BV26:BV27"/>
    <mergeCell ref="BT20:BT21"/>
    <mergeCell ref="BU20:BU21"/>
    <mergeCell ref="BV20:BV21"/>
    <mergeCell ref="BT22:BT23"/>
    <mergeCell ref="BU22:BU23"/>
    <mergeCell ref="BV22:BV23"/>
    <mergeCell ref="BT24:BT25"/>
    <mergeCell ref="BU24:BU25"/>
    <mergeCell ref="BV24:BV25"/>
    <mergeCell ref="BV32:BV33"/>
    <mergeCell ref="BV34:BV35"/>
    <mergeCell ref="BV36:BV37"/>
    <mergeCell ref="BE44:BG44"/>
    <mergeCell ref="AS44:AU44"/>
    <mergeCell ref="BK38:BK39"/>
    <mergeCell ref="BL38:BL39"/>
    <mergeCell ref="BM38:BM39"/>
    <mergeCell ref="BK42:BK43"/>
    <mergeCell ref="BL42:BL43"/>
    <mergeCell ref="BM42:BM43"/>
    <mergeCell ref="BL32:BL33"/>
    <mergeCell ref="BM32:BM33"/>
    <mergeCell ref="BN32:BN33"/>
    <mergeCell ref="BO32:BO33"/>
    <mergeCell ref="BP32:BP33"/>
    <mergeCell ref="BQ32:BQ33"/>
    <mergeCell ref="BR32:BR33"/>
    <mergeCell ref="BT32:BT33"/>
    <mergeCell ref="BU32:BU33"/>
    <mergeCell ref="BL34:BL35"/>
    <mergeCell ref="BM34:BM35"/>
    <mergeCell ref="BN34:BN35"/>
    <mergeCell ref="BO34:BO35"/>
    <mergeCell ref="BL28:BL29"/>
    <mergeCell ref="BM28:BM29"/>
    <mergeCell ref="BN28:BN29"/>
    <mergeCell ref="BO28:BO29"/>
    <mergeCell ref="BP28:BP29"/>
    <mergeCell ref="BQ28:BQ29"/>
    <mergeCell ref="BR28:BR29"/>
    <mergeCell ref="BT28:BT29"/>
    <mergeCell ref="BU28:BU29"/>
    <mergeCell ref="BL30:BL31"/>
    <mergeCell ref="BM30:BM31"/>
    <mergeCell ref="BN30:BN31"/>
    <mergeCell ref="BO30:BO31"/>
    <mergeCell ref="BP30:BP31"/>
    <mergeCell ref="BQ30:BQ31"/>
    <mergeCell ref="BR30:BR31"/>
    <mergeCell ref="BT30:BT31"/>
    <mergeCell ref="BU30:BU31"/>
    <mergeCell ref="BP34:BP35"/>
    <mergeCell ref="BQ34:BQ35"/>
    <mergeCell ref="BR34:BR35"/>
    <mergeCell ref="BT34:BT35"/>
    <mergeCell ref="BU34:BU35"/>
    <mergeCell ref="BL36:BL37"/>
    <mergeCell ref="BM36:BM37"/>
    <mergeCell ref="BN36:BN37"/>
    <mergeCell ref="BO36:BO37"/>
    <mergeCell ref="BP36:BP37"/>
    <mergeCell ref="BQ36:BQ37"/>
    <mergeCell ref="BR36:BR37"/>
    <mergeCell ref="BT36:BT37"/>
    <mergeCell ref="BU36:BU37"/>
    <mergeCell ref="BL40:BL41"/>
    <mergeCell ref="BM40:BM41"/>
    <mergeCell ref="BN40:BN41"/>
    <mergeCell ref="BO40:BO41"/>
    <mergeCell ref="BP40:BP41"/>
    <mergeCell ref="BQ40:BQ41"/>
    <mergeCell ref="BR40:BR41"/>
    <mergeCell ref="BT40:BT41"/>
    <mergeCell ref="BN42:BN43"/>
    <mergeCell ref="BO42:BO43"/>
    <mergeCell ref="BP42:BP43"/>
    <mergeCell ref="BQ42:BQ43"/>
    <mergeCell ref="BR42:BR43"/>
    <mergeCell ref="BT42:BT43"/>
    <mergeCell ref="BU42:BU43"/>
    <mergeCell ref="BV42:BV43"/>
    <mergeCell ref="BN38:BN39"/>
    <mergeCell ref="BO38:BO39"/>
    <mergeCell ref="BP38:BP39"/>
    <mergeCell ref="BQ38:BQ39"/>
    <mergeCell ref="BR38:BR39"/>
    <mergeCell ref="BT38:BT39"/>
    <mergeCell ref="BU38:BU39"/>
    <mergeCell ref="BV38:BV39"/>
    <mergeCell ref="BU40:BU41"/>
    <mergeCell ref="BV40:BV41"/>
    <mergeCell ref="BX1:BZ3"/>
    <mergeCell ref="BT2:BV2"/>
    <mergeCell ref="AV1:BJ1"/>
    <mergeCell ref="BK1:BV1"/>
    <mergeCell ref="A1:AU2"/>
    <mergeCell ref="A3:B3"/>
    <mergeCell ref="AV2:BP2"/>
    <mergeCell ref="BQ2:BS2"/>
    <mergeCell ref="AY3:BA3"/>
    <mergeCell ref="BB3:BD3"/>
    <mergeCell ref="BE3:BG3"/>
    <mergeCell ref="BH3:BJ3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V3:AX3"/>
  </mergeCells>
  <phoneticPr fontId="2"/>
  <printOptions horizontalCentered="1" verticalCentered="1"/>
  <pageMargins left="0.7" right="0.7" top="0.75" bottom="0.75" header="0.3" footer="0.3"/>
  <pageSetup paperSize="9" scale="47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春季大会</vt:lpstr>
    </vt:vector>
  </TitlesOfParts>
  <Company>上林　信雄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上林　信雄</dc:creator>
  <cp:lastModifiedBy>kanda</cp:lastModifiedBy>
  <cp:lastPrinted>2018-04-29T11:42:02Z</cp:lastPrinted>
  <dcterms:created xsi:type="dcterms:W3CDTF">2005-07-11T02:03:49Z</dcterms:created>
  <dcterms:modified xsi:type="dcterms:W3CDTF">2018-04-30T09:14:12Z</dcterms:modified>
</cp:coreProperties>
</file>