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2760" yWindow="32760" windowWidth="10245" windowHeight="8070"/>
  </bookViews>
  <sheets>
    <sheet name="ＫＳＢＬリーグ戦" sheetId="37" r:id="rId1"/>
  </sheets>
  <definedNames>
    <definedName name="_xlnm.Print_Area" localSheetId="0">ＫＳＢＬリーグ戦!$A$1:$AW$44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43" i="37" l="1"/>
  <c r="AL29" i="37"/>
  <c r="AI37" i="37"/>
  <c r="AI23" i="37"/>
  <c r="AL43" i="37" l="1"/>
  <c r="Q43" i="37"/>
  <c r="AT42" i="37"/>
  <c r="AR42" i="37"/>
  <c r="AQ42" i="37"/>
  <c r="AO42" i="37"/>
  <c r="AN42" i="37"/>
  <c r="AL42" i="37"/>
  <c r="AK42" i="37"/>
  <c r="AI42" i="37"/>
  <c r="AH42" i="37" s="1"/>
  <c r="V42" i="37"/>
  <c r="T42" i="37"/>
  <c r="S42" i="37"/>
  <c r="Q42" i="37"/>
  <c r="P42" i="37"/>
  <c r="N42" i="37"/>
  <c r="M42" i="37"/>
  <c r="I42" i="37" s="1"/>
  <c r="K42" i="37"/>
  <c r="AO41" i="37"/>
  <c r="Q41" i="37"/>
  <c r="AQ40" i="37"/>
  <c r="AO40" i="37"/>
  <c r="AN40" i="37"/>
  <c r="AL40" i="37"/>
  <c r="AK40" i="37"/>
  <c r="AI40" i="37"/>
  <c r="S40" i="37"/>
  <c r="Q40" i="37"/>
  <c r="P40" i="37"/>
  <c r="N40" i="37"/>
  <c r="M40" i="37"/>
  <c r="K40" i="37"/>
  <c r="AE38" i="37"/>
  <c r="N39" i="37"/>
  <c r="AN38" i="37"/>
  <c r="AL38" i="37"/>
  <c r="AK38" i="37"/>
  <c r="AI38" i="37"/>
  <c r="P38" i="37"/>
  <c r="N38" i="37"/>
  <c r="M38" i="37"/>
  <c r="K38" i="37"/>
  <c r="AE36" i="37"/>
  <c r="K37" i="37"/>
  <c r="AK36" i="37"/>
  <c r="AI36" i="37"/>
  <c r="AH36" i="37" s="1"/>
  <c r="AG36" i="37"/>
  <c r="M36" i="37"/>
  <c r="I36" i="37" s="1"/>
  <c r="K36" i="37"/>
  <c r="J36" i="37" s="1"/>
  <c r="AH34" i="37"/>
  <c r="AG34" i="37"/>
  <c r="AF34" i="37"/>
  <c r="AE34" i="37"/>
  <c r="J34" i="37"/>
  <c r="I34" i="37"/>
  <c r="H34" i="37"/>
  <c r="G34" i="37"/>
  <c r="AU33" i="37"/>
  <c r="AR33" i="37"/>
  <c r="AO33" i="37"/>
  <c r="AL33" i="37"/>
  <c r="AI33" i="37"/>
  <c r="W33" i="37"/>
  <c r="T33" i="37"/>
  <c r="Q33" i="37"/>
  <c r="N33" i="37"/>
  <c r="K33" i="37"/>
  <c r="AR29" i="37"/>
  <c r="AO29" i="37"/>
  <c r="AI29" i="37"/>
  <c r="AT28" i="37"/>
  <c r="AR28" i="37"/>
  <c r="AQ28" i="37"/>
  <c r="AO28" i="37"/>
  <c r="AN28" i="37"/>
  <c r="AL28" i="37"/>
  <c r="AK28" i="37"/>
  <c r="AI28" i="37"/>
  <c r="AG28" i="37"/>
  <c r="AI27" i="37"/>
  <c r="AQ26" i="37"/>
  <c r="AO26" i="37"/>
  <c r="AN26" i="37"/>
  <c r="AL26" i="37"/>
  <c r="AK26" i="37"/>
  <c r="AI26" i="37"/>
  <c r="AH26" i="37" s="1"/>
  <c r="AI25" i="37"/>
  <c r="AN24" i="37"/>
  <c r="AL24" i="37"/>
  <c r="AK24" i="37"/>
  <c r="AI24" i="37"/>
  <c r="AE22" i="37"/>
  <c r="AK22" i="37"/>
  <c r="AG22" i="37" s="1"/>
  <c r="AI22" i="37"/>
  <c r="AH22" i="37" s="1"/>
  <c r="AH20" i="37"/>
  <c r="AG20" i="37"/>
  <c r="AF20" i="37"/>
  <c r="AE20" i="37"/>
  <c r="AD20" i="37"/>
  <c r="AB20" i="37" s="1"/>
  <c r="AU19" i="37"/>
  <c r="AR19" i="37"/>
  <c r="AO19" i="37"/>
  <c r="AL19" i="37"/>
  <c r="AI19" i="37"/>
  <c r="J20" i="37"/>
  <c r="I20" i="37"/>
  <c r="H20" i="37"/>
  <c r="D20" i="37" s="1"/>
  <c r="G20" i="37"/>
  <c r="T29" i="37"/>
  <c r="Q29" i="37"/>
  <c r="K29" i="37"/>
  <c r="V28" i="37"/>
  <c r="T28" i="37"/>
  <c r="S28" i="37"/>
  <c r="Q28" i="37"/>
  <c r="P28" i="37"/>
  <c r="N28" i="37"/>
  <c r="M28" i="37"/>
  <c r="K28" i="37"/>
  <c r="Q27" i="37"/>
  <c r="K27" i="37"/>
  <c r="S26" i="37"/>
  <c r="Q26" i="37"/>
  <c r="P26" i="37"/>
  <c r="N26" i="37"/>
  <c r="M26" i="37"/>
  <c r="K26" i="37"/>
  <c r="P24" i="37"/>
  <c r="N24" i="37"/>
  <c r="M24" i="37"/>
  <c r="I24" i="37" s="1"/>
  <c r="K24" i="37"/>
  <c r="K23" i="37"/>
  <c r="M22" i="37"/>
  <c r="I22" i="37" s="1"/>
  <c r="K22" i="37"/>
  <c r="J22" i="37" s="1"/>
  <c r="W19" i="37"/>
  <c r="T19" i="37"/>
  <c r="Q19" i="37"/>
  <c r="N19" i="37"/>
  <c r="K19" i="37"/>
  <c r="AF40" i="37" l="1"/>
  <c r="AH24" i="37"/>
  <c r="H42" i="37"/>
  <c r="AG26" i="37"/>
  <c r="G38" i="37"/>
  <c r="J24" i="37"/>
  <c r="J26" i="37"/>
  <c r="I28" i="37"/>
  <c r="I40" i="37"/>
  <c r="AF22" i="37"/>
  <c r="J40" i="37"/>
  <c r="J42" i="37"/>
  <c r="AF42" i="37"/>
  <c r="I26" i="37"/>
  <c r="J28" i="37"/>
  <c r="I38" i="37"/>
  <c r="AG38" i="37"/>
  <c r="F38" i="37"/>
  <c r="AG24" i="37"/>
  <c r="AH28" i="37"/>
  <c r="AH38" i="37"/>
  <c r="AG40" i="37"/>
  <c r="AE40" i="37"/>
  <c r="AD42" i="37"/>
  <c r="J38" i="37"/>
  <c r="AF38" i="37"/>
  <c r="AH40" i="37"/>
  <c r="H40" i="37"/>
  <c r="D40" i="37" s="1"/>
  <c r="AG42" i="37"/>
  <c r="F42" i="37"/>
  <c r="AE42" i="37"/>
  <c r="H36" i="37"/>
  <c r="G36" i="37"/>
  <c r="D34" i="37"/>
  <c r="H38" i="37"/>
  <c r="AB34" i="37"/>
  <c r="AF36" i="37"/>
  <c r="AD38" i="37"/>
  <c r="G40" i="37"/>
  <c r="G42" i="37"/>
  <c r="E42" i="37" s="1"/>
  <c r="H24" i="37"/>
  <c r="H26" i="37"/>
  <c r="G28" i="37"/>
  <c r="H28" i="37"/>
  <c r="F28" i="37"/>
  <c r="F26" i="37"/>
  <c r="G26" i="37"/>
  <c r="F24" i="37"/>
  <c r="G24" i="37"/>
  <c r="G22" i="37"/>
  <c r="H22" i="37"/>
  <c r="AE26" i="37"/>
  <c r="AF24" i="37"/>
  <c r="AB24" i="37" s="1"/>
  <c r="AD26" i="37"/>
  <c r="AE28" i="37"/>
  <c r="AC20" i="37"/>
  <c r="AE24" i="37"/>
  <c r="AF26" i="37"/>
  <c r="AF28" i="37"/>
  <c r="D42" i="37" l="1"/>
  <c r="D24" i="37"/>
  <c r="E40" i="37"/>
  <c r="D38" i="37"/>
  <c r="AB42" i="37"/>
  <c r="E36" i="37"/>
  <c r="AC42" i="37"/>
  <c r="AC38" i="37"/>
  <c r="AB38" i="37"/>
  <c r="AC36" i="37"/>
  <c r="AB36" i="37"/>
  <c r="E38" i="37"/>
  <c r="AB40" i="37"/>
  <c r="AC26" i="37"/>
  <c r="AB22" i="37"/>
  <c r="D28" i="37"/>
  <c r="E26" i="37"/>
  <c r="D26" i="37"/>
  <c r="E24" i="37"/>
  <c r="E28" i="37"/>
  <c r="D22" i="37"/>
</calcChain>
</file>

<file path=xl/sharedStrings.xml><?xml version="1.0" encoding="utf-8"?>
<sst xmlns="http://schemas.openxmlformats.org/spreadsheetml/2006/main" count="205" uniqueCount="63">
  <si>
    <t xml:space="preserve">勝ち ○ ： 負け ● ： 引分け ▲ </t>
    <rPh sb="0" eb="1">
      <t>カ</t>
    </rPh>
    <rPh sb="7" eb="8">
      <t>フ</t>
    </rPh>
    <rPh sb="14" eb="16">
      <t>ヒキワ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</si>
  <si>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</si>
  <si>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</si>
  <si>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ブン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</si>
  <si>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</si>
  <si>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</si>
  <si>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-</t>
    <phoneticPr fontId="1"/>
  </si>
  <si>
    <t>合計</t>
    <rPh sb="0" eb="2">
      <t>ゴウケイ</t>
    </rPh>
    <phoneticPr fontId="1"/>
  </si>
  <si>
    <t>試合数</t>
    <rPh sb="0" eb="2">
      <t>シアイ</t>
    </rPh>
    <rPh sb="2" eb="3">
      <t>スウ</t>
    </rPh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</si>
  <si>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</si>
  <si>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</si>
  <si>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</si>
  <si>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</si>
  <si>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西落合</t>
    <rPh sb="0" eb="1">
      <t>ニシ</t>
    </rPh>
    <rPh sb="1" eb="3">
      <t>オチアイ</t>
    </rPh>
    <phoneticPr fontId="1"/>
  </si>
  <si>
    <t>白川</t>
    <rPh sb="0" eb="2">
      <t>シラカワ</t>
    </rPh>
    <phoneticPr fontId="1"/>
  </si>
  <si>
    <t>高倉台</t>
    <rPh sb="0" eb="3">
      <t>タカクラダイ</t>
    </rPh>
    <phoneticPr fontId="1"/>
  </si>
  <si>
    <t>南落合</t>
    <rPh sb="0" eb="1">
      <t>ミナミ</t>
    </rPh>
    <rPh sb="1" eb="3">
      <t>オチアイ</t>
    </rPh>
    <phoneticPr fontId="1"/>
  </si>
  <si>
    <t>宮川</t>
    <rPh sb="0" eb="2">
      <t>ミヤガワ</t>
    </rPh>
    <phoneticPr fontId="1"/>
  </si>
  <si>
    <t>西須磨</t>
    <rPh sb="0" eb="1">
      <t>ニシ</t>
    </rPh>
    <rPh sb="1" eb="3">
      <t>スマ</t>
    </rPh>
    <phoneticPr fontId="1"/>
  </si>
  <si>
    <t>会下山</t>
    <rPh sb="0" eb="2">
      <t>エゲ</t>
    </rPh>
    <rPh sb="2" eb="3">
      <t>ヤマ</t>
    </rPh>
    <phoneticPr fontId="1"/>
  </si>
  <si>
    <t>横尾</t>
    <rPh sb="0" eb="2">
      <t>ヨコオ</t>
    </rPh>
    <phoneticPr fontId="1"/>
  </si>
  <si>
    <t>東須磨</t>
    <rPh sb="0" eb="1">
      <t>ヒガシ</t>
    </rPh>
    <rPh sb="1" eb="3">
      <t>スマ</t>
    </rPh>
    <phoneticPr fontId="1"/>
  </si>
  <si>
    <t>落合</t>
    <rPh sb="0" eb="2">
      <t>オチアイ</t>
    </rPh>
    <phoneticPr fontId="1"/>
  </si>
  <si>
    <t>須磨ライズ</t>
    <rPh sb="0" eb="2">
      <t>スマ</t>
    </rPh>
    <phoneticPr fontId="1"/>
  </si>
  <si>
    <t>若草</t>
    <rPh sb="0" eb="2">
      <t>ワカクサ</t>
    </rPh>
    <phoneticPr fontId="1"/>
  </si>
  <si>
    <t>神戸</t>
    <rPh sb="0" eb="2">
      <t>コウベ</t>
    </rPh>
    <phoneticPr fontId="1"/>
  </si>
  <si>
    <t>妙法寺</t>
    <rPh sb="0" eb="3">
      <t>ミョウホウジ</t>
    </rPh>
    <phoneticPr fontId="1"/>
  </si>
  <si>
    <t>神戸福田</t>
    <rPh sb="0" eb="2">
      <t>コウベ</t>
    </rPh>
    <rPh sb="2" eb="4">
      <t>フクダ</t>
    </rPh>
    <phoneticPr fontId="1"/>
  </si>
  <si>
    <t>花谷</t>
    <rPh sb="0" eb="2">
      <t>ハナタニ</t>
    </rPh>
    <phoneticPr fontId="1"/>
  </si>
  <si>
    <t>真陽</t>
    <rPh sb="0" eb="1">
      <t>シン</t>
    </rPh>
    <rPh sb="1" eb="2">
      <t>ヨウ</t>
    </rPh>
    <phoneticPr fontId="1"/>
  </si>
  <si>
    <t>和田岬</t>
    <rPh sb="0" eb="3">
      <t>ワダミサキ</t>
    </rPh>
    <phoneticPr fontId="1"/>
  </si>
  <si>
    <t>板宿</t>
    <rPh sb="0" eb="2">
      <t>イタヤド</t>
    </rPh>
    <phoneticPr fontId="1"/>
  </si>
  <si>
    <t>長坂</t>
    <rPh sb="0" eb="2">
      <t>ナガサカ</t>
    </rPh>
    <phoneticPr fontId="1"/>
  </si>
  <si>
    <t>第１回　ＫＳＢＬ秋季大会・松本しゅうじ旗争奪少年少女野球大会</t>
    <rPh sb="0" eb="1">
      <t>ダイ</t>
    </rPh>
    <rPh sb="2" eb="3">
      <t>カイ</t>
    </rPh>
    <rPh sb="8" eb="10">
      <t>シュウキ</t>
    </rPh>
    <rPh sb="10" eb="12">
      <t>タイカイ</t>
    </rPh>
    <rPh sb="13" eb="15">
      <t>マツモト</t>
    </rPh>
    <rPh sb="19" eb="30">
      <t>キソウダツショウネンショウジョヤキュウタイカイ</t>
    </rPh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</si>
  <si>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</si>
  <si>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</si>
  <si>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</si>
  <si>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</si>
  <si>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</si>
  <si>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</si>
  <si>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</si>
  <si>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</si>
  <si>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〇</t>
    <phoneticPr fontId="1"/>
  </si>
  <si>
    <t>〇</t>
    <phoneticPr fontId="1"/>
  </si>
  <si>
    <t>●</t>
    <phoneticPr fontId="1"/>
  </si>
  <si>
    <t>●</t>
    <phoneticPr fontId="1"/>
  </si>
  <si>
    <t>▲</t>
    <phoneticPr fontId="1"/>
  </si>
  <si>
    <t>●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</si>
  <si>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</si>
  <si>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</si>
  <si>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</si>
  <si>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</si>
  <si>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</si>
  <si>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</si>
  <si>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●</t>
    <phoneticPr fontId="1"/>
  </si>
  <si>
    <t>〇</t>
    <phoneticPr fontId="1"/>
  </si>
  <si>
    <t>花谷少年野球部</t>
    <rPh sb="0" eb="2">
      <t>ハナタニ</t>
    </rPh>
    <rPh sb="2" eb="7">
      <t>ショウネンヤキュウブ</t>
    </rPh>
    <phoneticPr fontId="1"/>
  </si>
  <si>
    <t>●</t>
    <phoneticPr fontId="1"/>
  </si>
  <si>
    <t>〇</t>
    <phoneticPr fontId="1"/>
  </si>
  <si>
    <t>〇</t>
    <phoneticPr fontId="1"/>
  </si>
  <si>
    <t>白川ホーネッツ</t>
    <rPh sb="0" eb="2">
      <t>シラカワ</t>
    </rPh>
    <phoneticPr fontId="1"/>
  </si>
  <si>
    <t>会下山少年野球部</t>
    <rPh sb="0" eb="3">
      <t>エゲヤマ</t>
    </rPh>
    <rPh sb="3" eb="8">
      <t>ショウネンヤキュウブ</t>
    </rPh>
    <phoneticPr fontId="1"/>
  </si>
  <si>
    <t>白川ホーネッツ</t>
    <rPh sb="0" eb="2">
      <t>シラカワ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</si>
</sst>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 ;[Red]\-0\ "/>
    <numFmt numFmtId="178" formatCode="0.0_);[Red]\(0.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5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Alignment="1"/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shrinkToFi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10" fillId="2" borderId="0" xfId="0" applyFont="1" applyFill="1" applyAlignment="1"/>
    <xf numFmtId="178" fontId="0" fillId="2" borderId="0" xfId="0" applyNumberFormat="1" applyFont="1" applyFill="1"/>
    <xf numFmtId="0" fontId="0" fillId="2" borderId="0" xfId="0" applyFont="1" applyFill="1" applyAlignment="1">
      <alignment horizontal="center"/>
    </xf>
    <xf numFmtId="178" fontId="12" fillId="2" borderId="0" xfId="0" applyNumberFormat="1" applyFont="1" applyFill="1" applyProtection="1">
      <protection locked="0"/>
    </xf>
    <xf numFmtId="0" fontId="12" fillId="2" borderId="0" xfId="0" applyFont="1" applyFill="1" applyAlignment="1">
      <alignment horizontal="left"/>
    </xf>
    <xf numFmtId="178" fontId="12" fillId="2" borderId="0" xfId="0" applyNumberFormat="1" applyFont="1" applyFill="1" applyAlignment="1">
      <alignment horizontal="left"/>
    </xf>
    <xf numFmtId="178" fontId="12" fillId="2" borderId="0" xfId="0" applyNumberFormat="1" applyFont="1" applyFill="1" applyAlignment="1" applyProtection="1">
      <protection locked="0"/>
    </xf>
    <xf numFmtId="0" fontId="12" fillId="2" borderId="0" xfId="0" applyFont="1" applyFill="1" applyAlignment="1"/>
    <xf numFmtId="0" fontId="0" fillId="2" borderId="0" xfId="0" applyFont="1" applyFill="1" applyAlignment="1"/>
    <xf numFmtId="178" fontId="12" fillId="2" borderId="0" xfId="0" applyNumberFormat="1" applyFont="1" applyFill="1" applyAlignment="1"/>
    <xf numFmtId="178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/>
    <xf numFmtId="0" fontId="0" fillId="2" borderId="0" xfId="0" applyFont="1" applyFill="1" applyBorder="1" applyAlignment="1"/>
    <xf numFmtId="178" fontId="0" fillId="2" borderId="0" xfId="0" applyNumberFormat="1" applyFont="1" applyFill="1" applyBorder="1"/>
    <xf numFmtId="0" fontId="0" fillId="2" borderId="0" xfId="0" applyFont="1" applyFill="1" applyBorder="1"/>
    <xf numFmtId="0" fontId="2" fillId="2" borderId="0" xfId="0" applyFont="1" applyFill="1" applyBorder="1" applyAlignment="1">
      <alignment horizontal="center"/>
    </xf>
    <xf numFmtId="178" fontId="0" fillId="2" borderId="0" xfId="0" applyNumberFormat="1" applyFont="1" applyFill="1" applyBorder="1" applyAlignment="1"/>
    <xf numFmtId="178" fontId="0" fillId="2" borderId="0" xfId="0" applyNumberFormat="1" applyFont="1" applyFill="1" applyAlignment="1"/>
    <xf numFmtId="0" fontId="3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0" fillId="2" borderId="35" xfId="0" applyFont="1" applyFill="1" applyBorder="1" applyAlignment="1">
      <alignment horizontal="center"/>
    </xf>
    <xf numFmtId="0" fontId="0" fillId="2" borderId="11" xfId="0" applyFont="1" applyFill="1" applyBorder="1"/>
    <xf numFmtId="178" fontId="0" fillId="2" borderId="11" xfId="0" applyNumberFormat="1" applyFont="1" applyFill="1" applyBorder="1"/>
    <xf numFmtId="0" fontId="0" fillId="2" borderId="17" xfId="0" applyFont="1" applyFill="1" applyBorder="1"/>
    <xf numFmtId="0" fontId="0" fillId="2" borderId="13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178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4" borderId="4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2" borderId="4" xfId="0" applyNumberFormat="1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vertical="center" shrinkToFit="1"/>
    </xf>
    <xf numFmtId="178" fontId="14" fillId="2" borderId="0" xfId="0" applyNumberFormat="1" applyFont="1" applyFill="1" applyBorder="1" applyAlignment="1">
      <alignment vertical="center"/>
    </xf>
    <xf numFmtId="176" fontId="14" fillId="2" borderId="0" xfId="0" applyNumberFormat="1" applyFont="1" applyFill="1" applyBorder="1" applyAlignment="1">
      <alignment vertical="center"/>
    </xf>
    <xf numFmtId="176" fontId="14" fillId="2" borderId="0" xfId="0" applyNumberFormat="1" applyFont="1" applyFill="1" applyBorder="1" applyAlignment="1">
      <alignment vertical="center" shrinkToFit="1"/>
    </xf>
    <xf numFmtId="178" fontId="14" fillId="2" borderId="11" xfId="0" applyNumberFormat="1" applyFont="1" applyFill="1" applyBorder="1" applyAlignment="1">
      <alignment vertical="center" shrinkToFit="1"/>
    </xf>
    <xf numFmtId="177" fontId="14" fillId="2" borderId="0" xfId="0" applyNumberFormat="1" applyFont="1" applyFill="1" applyBorder="1" applyAlignment="1">
      <alignment vertical="center" shrinkToFit="1"/>
    </xf>
    <xf numFmtId="0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vertical="center" shrinkToFit="1"/>
    </xf>
    <xf numFmtId="0" fontId="11" fillId="2" borderId="0" xfId="0" applyNumberFormat="1" applyFont="1" applyFill="1" applyBorder="1" applyAlignment="1" applyProtection="1">
      <alignment vertical="center" shrinkToFit="1"/>
      <protection locked="0"/>
    </xf>
    <xf numFmtId="178" fontId="8" fillId="2" borderId="3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56" fontId="8" fillId="2" borderId="18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8" fillId="4" borderId="26" xfId="0" applyNumberFormat="1" applyFont="1" applyFill="1" applyBorder="1" applyAlignment="1">
      <alignment horizontal="center" vertical="center" shrinkToFit="1"/>
    </xf>
    <xf numFmtId="177" fontId="8" fillId="2" borderId="23" xfId="0" applyNumberFormat="1" applyFont="1" applyFill="1" applyBorder="1" applyAlignment="1">
      <alignment vertical="center" shrinkToFit="1"/>
    </xf>
    <xf numFmtId="177" fontId="8" fillId="2" borderId="21" xfId="0" applyNumberFormat="1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8" fillId="2" borderId="21" xfId="0" applyNumberFormat="1" applyFont="1" applyFill="1" applyBorder="1" applyAlignment="1">
      <alignment vertical="center" shrinkToFit="1"/>
    </xf>
    <xf numFmtId="178" fontId="8" fillId="2" borderId="22" xfId="0" applyNumberFormat="1" applyFont="1" applyFill="1" applyBorder="1" applyAlignment="1">
      <alignment vertical="center" shrinkToFit="1"/>
    </xf>
    <xf numFmtId="177" fontId="8" fillId="2" borderId="24" xfId="0" applyNumberFormat="1" applyFont="1" applyFill="1" applyBorder="1" applyAlignment="1">
      <alignment vertical="center" shrinkToFit="1"/>
    </xf>
    <xf numFmtId="0" fontId="5" fillId="2" borderId="22" xfId="0" applyFont="1" applyFill="1" applyBorder="1" applyAlignment="1">
      <alignment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178" fontId="8" fillId="2" borderId="36" xfId="0" applyNumberFormat="1" applyFont="1" applyFill="1" applyBorder="1" applyAlignment="1">
      <alignment vertical="center"/>
    </xf>
    <xf numFmtId="178" fontId="8" fillId="2" borderId="22" xfId="0" applyNumberFormat="1" applyFont="1" applyFill="1" applyBorder="1" applyAlignment="1">
      <alignment vertical="center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8" fillId="2" borderId="29" xfId="0" applyNumberFormat="1" applyFont="1" applyFill="1" applyBorder="1" applyAlignment="1">
      <alignment vertical="center" shrinkToFit="1"/>
    </xf>
    <xf numFmtId="178" fontId="8" fillId="2" borderId="29" xfId="0" applyNumberFormat="1" applyFont="1" applyFill="1" applyBorder="1" applyAlignment="1">
      <alignment vertical="center" shrinkToFit="1"/>
    </xf>
    <xf numFmtId="0" fontId="8" fillId="2" borderId="30" xfId="0" applyFont="1" applyFill="1" applyBorder="1" applyAlignment="1">
      <alignment horizontal="center" vertical="center" shrinkToFit="1"/>
    </xf>
    <xf numFmtId="178" fontId="8" fillId="2" borderId="21" xfId="0" applyNumberFormat="1" applyFont="1" applyFill="1" applyBorder="1" applyAlignment="1">
      <alignment vertical="center"/>
    </xf>
    <xf numFmtId="178" fontId="8" fillId="2" borderId="29" xfId="0" applyNumberFormat="1" applyFont="1" applyFill="1" applyBorder="1" applyAlignment="1">
      <alignment vertical="center"/>
    </xf>
    <xf numFmtId="176" fontId="8" fillId="2" borderId="29" xfId="0" applyNumberFormat="1" applyFont="1" applyFill="1" applyBorder="1" applyAlignment="1">
      <alignment vertical="center"/>
    </xf>
    <xf numFmtId="49" fontId="8" fillId="4" borderId="7" xfId="0" applyNumberFormat="1" applyFont="1" applyFill="1" applyBorder="1" applyAlignment="1">
      <alignment horizontal="center" vertical="center" shrinkToFit="1"/>
    </xf>
    <xf numFmtId="177" fontId="8" fillId="2" borderId="2" xfId="0" applyNumberFormat="1" applyFont="1" applyFill="1" applyBorder="1" applyAlignment="1">
      <alignment vertical="center" shrinkToFit="1"/>
    </xf>
    <xf numFmtId="177" fontId="8" fillId="2" borderId="12" xfId="0" applyNumberFormat="1" applyFont="1" applyFill="1" applyBorder="1" applyAlignment="1">
      <alignment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178" fontId="8" fillId="2" borderId="12" xfId="0" applyNumberFormat="1" applyFont="1" applyFill="1" applyBorder="1" applyAlignment="1">
      <alignment vertical="center"/>
    </xf>
    <xf numFmtId="176" fontId="8" fillId="2" borderId="12" xfId="0" applyNumberFormat="1" applyFont="1" applyFill="1" applyBorder="1" applyAlignment="1">
      <alignment vertical="center"/>
    </xf>
    <xf numFmtId="176" fontId="8" fillId="2" borderId="12" xfId="0" applyNumberFormat="1" applyFont="1" applyFill="1" applyBorder="1" applyAlignment="1">
      <alignment vertical="center" shrinkToFit="1"/>
    </xf>
    <xf numFmtId="178" fontId="8" fillId="2" borderId="12" xfId="0" applyNumberFormat="1" applyFont="1" applyFill="1" applyBorder="1" applyAlignment="1">
      <alignment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/>
    </xf>
    <xf numFmtId="0" fontId="0" fillId="2" borderId="34" xfId="0" applyFont="1" applyFill="1" applyBorder="1" applyAlignment="1">
      <alignment horizontal="center" vertical="center" textRotation="255"/>
    </xf>
    <xf numFmtId="0" fontId="0" fillId="2" borderId="32" xfId="0" applyFont="1" applyFill="1" applyBorder="1" applyAlignment="1">
      <alignment horizontal="center" vertical="center" textRotation="255"/>
    </xf>
    <xf numFmtId="0" fontId="15" fillId="2" borderId="0" xfId="0" applyFont="1" applyFill="1" applyAlignment="1">
      <alignment horizontal="center" vertical="center"/>
    </xf>
    <xf numFmtId="178" fontId="0" fillId="2" borderId="39" xfId="0" applyNumberFormat="1" applyFont="1" applyFill="1" applyBorder="1"/>
    <xf numFmtId="178" fontId="0" fillId="2" borderId="39" xfId="0" applyNumberFormat="1" applyFont="1" applyFill="1" applyBorder="1" applyAlignment="1"/>
    <xf numFmtId="178" fontId="0" fillId="2" borderId="38" xfId="0" applyNumberFormat="1" applyFont="1" applyFill="1" applyBorder="1" applyAlignment="1"/>
    <xf numFmtId="0" fontId="0" fillId="2" borderId="40" xfId="0" applyFont="1" applyFill="1" applyBorder="1" applyAlignment="1">
      <alignment horizontal="center"/>
    </xf>
    <xf numFmtId="0" fontId="0" fillId="2" borderId="39" xfId="0" applyFont="1" applyFill="1" applyBorder="1"/>
    <xf numFmtId="0" fontId="0" fillId="2" borderId="41" xfId="0" applyFont="1" applyFill="1" applyBorder="1"/>
    <xf numFmtId="0" fontId="0" fillId="2" borderId="40" xfId="0" applyFont="1" applyFill="1" applyBorder="1"/>
    <xf numFmtId="178" fontId="0" fillId="2" borderId="40" xfId="0" applyNumberFormat="1" applyFont="1" applyFill="1" applyBorder="1"/>
    <xf numFmtId="0" fontId="3" fillId="2" borderId="4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0" fillId="2" borderId="42" xfId="0" applyFont="1" applyFill="1" applyBorder="1"/>
    <xf numFmtId="0" fontId="0" fillId="2" borderId="38" xfId="0" applyFont="1" applyFill="1" applyBorder="1"/>
    <xf numFmtId="178" fontId="0" fillId="2" borderId="43" xfId="0" applyNumberFormat="1" applyFont="1" applyFill="1" applyBorder="1"/>
    <xf numFmtId="0" fontId="16" fillId="2" borderId="3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W56"/>
  <sheetViews>
    <sheetView tabSelected="1" topLeftCell="D1" zoomScaleNormal="100" zoomScaleSheetLayoutView="70" workbookViewId="0">
      <selection activeCell="K5" sqref="K5:AA6"/>
    </sheetView>
  </sheetViews>
  <sheetFormatPr defaultRowHeight="13.5"/>
  <cols>
    <col min="1" max="1" width="13.125" style="9" customWidth="1"/>
    <col min="2" max="2" width="5.25" style="9" customWidth="1"/>
    <col min="3" max="3" width="12.875" style="9" customWidth="1"/>
    <col min="4" max="4" width="6.25" style="18" customWidth="1"/>
    <col min="5" max="5" width="6.25" style="19" customWidth="1"/>
    <col min="6" max="7" width="6.25" style="9" customWidth="1"/>
    <col min="8" max="8" width="6.25" style="18" customWidth="1"/>
    <col min="9" max="10" width="6.25" style="9" customWidth="1"/>
    <col min="11" max="11" width="3" style="2" customWidth="1"/>
    <col min="12" max="12" width="1.625" style="1" customWidth="1"/>
    <col min="13" max="14" width="3" style="2" customWidth="1"/>
    <col min="15" max="15" width="1.625" style="1" customWidth="1"/>
    <col min="16" max="17" width="3" style="2" customWidth="1"/>
    <col min="18" max="18" width="1.625" style="1" customWidth="1"/>
    <col min="19" max="20" width="3" style="2" customWidth="1"/>
    <col min="21" max="21" width="1.625" style="1" customWidth="1"/>
    <col min="22" max="23" width="3" style="2" customWidth="1"/>
    <col min="24" max="24" width="1.625" style="1" customWidth="1"/>
    <col min="25" max="25" width="3" style="2" customWidth="1"/>
    <col min="26" max="26" width="4.125" style="9" customWidth="1"/>
    <col min="27" max="27" width="12.875" style="9" customWidth="1"/>
    <col min="28" max="28" width="5.875" style="18" customWidth="1"/>
    <col min="29" max="29" width="5.875" style="19" customWidth="1"/>
    <col min="30" max="31" width="5.875" style="9" customWidth="1"/>
    <col min="32" max="32" width="5.875" style="18" customWidth="1"/>
    <col min="33" max="34" width="5.875" style="9" customWidth="1"/>
    <col min="35" max="35" width="3" style="2" customWidth="1"/>
    <col min="36" max="36" width="1.625" style="1" customWidth="1"/>
    <col min="37" max="38" width="3" style="2" customWidth="1"/>
    <col min="39" max="39" width="1.625" style="1" customWidth="1"/>
    <col min="40" max="41" width="3" style="2" customWidth="1"/>
    <col min="42" max="42" width="1.625" style="1" customWidth="1"/>
    <col min="43" max="44" width="3" style="2" customWidth="1"/>
    <col min="45" max="45" width="1.625" style="1" customWidth="1"/>
    <col min="46" max="47" width="3" style="2" customWidth="1"/>
    <col min="48" max="48" width="1.625" style="1" customWidth="1"/>
    <col min="49" max="49" width="3" style="2" customWidth="1"/>
    <col min="50" max="16384" width="9" style="9"/>
  </cols>
  <sheetData>
    <row r="1" spans="3:34">
      <c r="I1" s="136" t="s">
        <v>33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3:34"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4" spans="3:34" ht="14.25" thickBot="1"/>
    <row r="5" spans="3:34" ht="26.25" customHeight="1">
      <c r="K5" s="153" t="s">
        <v>62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5"/>
    </row>
    <row r="6" spans="3:34" ht="14.25" thickBot="1">
      <c r="K6" s="156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</row>
    <row r="7" spans="3:34">
      <c r="T7" s="148"/>
      <c r="U7" s="33"/>
    </row>
    <row r="8" spans="3:34" ht="14.25" thickBot="1">
      <c r="G8" s="143"/>
      <c r="H8" s="144"/>
      <c r="I8" s="143"/>
      <c r="J8" s="143"/>
      <c r="K8" s="145"/>
      <c r="L8" s="146"/>
      <c r="M8" s="145"/>
      <c r="N8" s="145"/>
      <c r="O8" s="146"/>
      <c r="P8" s="145"/>
      <c r="Q8" s="145"/>
      <c r="R8" s="146"/>
      <c r="S8" s="145"/>
      <c r="T8" s="149"/>
      <c r="U8" s="147"/>
    </row>
    <row r="9" spans="3:34">
      <c r="F9" s="141"/>
      <c r="G9" s="32"/>
      <c r="H9" s="31"/>
      <c r="I9" s="32"/>
      <c r="J9" s="32"/>
      <c r="K9" s="13"/>
      <c r="L9" s="33"/>
      <c r="M9" s="13"/>
      <c r="N9" s="13"/>
      <c r="O9" s="33"/>
      <c r="P9" s="13"/>
      <c r="Q9" s="13"/>
      <c r="R9" s="33"/>
      <c r="S9" s="13"/>
      <c r="T9" s="13"/>
      <c r="U9" s="45"/>
      <c r="V9" s="44"/>
      <c r="W9" s="44"/>
      <c r="X9" s="45"/>
      <c r="Y9" s="44"/>
      <c r="Z9" s="40"/>
      <c r="AA9" s="40"/>
      <c r="AB9" s="41"/>
      <c r="AC9" s="46"/>
      <c r="AD9" s="40"/>
      <c r="AE9" s="150"/>
    </row>
    <row r="10" spans="3:34">
      <c r="F10" s="141"/>
      <c r="G10" s="32"/>
      <c r="H10" s="31"/>
      <c r="I10" s="32"/>
      <c r="J10" s="32"/>
      <c r="K10" s="13"/>
      <c r="L10" s="33"/>
      <c r="M10" s="13"/>
      <c r="N10" s="13"/>
      <c r="O10" s="33"/>
      <c r="P10" s="13"/>
      <c r="Q10" s="13"/>
      <c r="R10" s="33"/>
      <c r="S10" s="13"/>
      <c r="T10" s="13"/>
      <c r="U10" s="33"/>
      <c r="V10" s="13"/>
      <c r="W10" s="13"/>
      <c r="X10" s="33"/>
      <c r="Y10" s="13"/>
      <c r="Z10" s="32"/>
      <c r="AA10" s="32"/>
      <c r="AB10" s="31"/>
      <c r="AC10" s="28"/>
      <c r="AD10" s="32"/>
      <c r="AE10" s="141"/>
    </row>
    <row r="11" spans="3:34" ht="14.25" thickBot="1">
      <c r="E11" s="140"/>
      <c r="F11" s="142"/>
      <c r="G11" s="32"/>
      <c r="H11" s="31"/>
      <c r="I11" s="32"/>
      <c r="J11" s="32"/>
      <c r="K11" s="13"/>
      <c r="L11" s="33"/>
      <c r="M11" s="13"/>
      <c r="N11" s="13"/>
      <c r="O11" s="33"/>
      <c r="P11" s="13"/>
      <c r="Q11" s="13"/>
      <c r="R11" s="33"/>
      <c r="S11" s="13"/>
      <c r="T11" s="13"/>
      <c r="U11" s="33"/>
      <c r="V11" s="13"/>
      <c r="W11" s="13"/>
      <c r="X11" s="33"/>
      <c r="Y11" s="13"/>
      <c r="Z11" s="32"/>
      <c r="AA11" s="32"/>
      <c r="AB11" s="31"/>
      <c r="AC11" s="28"/>
      <c r="AD11" s="32"/>
      <c r="AE11" s="151"/>
      <c r="AF11" s="152"/>
      <c r="AG11" s="143"/>
    </row>
    <row r="12" spans="3:34">
      <c r="D12" s="137"/>
      <c r="E12" s="28"/>
      <c r="F12" s="32"/>
      <c r="G12" s="40"/>
      <c r="H12" s="41"/>
      <c r="I12" s="42"/>
      <c r="AC12" s="39"/>
      <c r="AD12" s="40"/>
      <c r="AE12" s="40"/>
      <c r="AF12" s="31"/>
      <c r="AG12" s="141"/>
    </row>
    <row r="13" spans="3:34">
      <c r="C13" s="25"/>
      <c r="D13" s="138"/>
      <c r="E13" s="30"/>
      <c r="F13" s="30"/>
      <c r="G13" s="30"/>
      <c r="H13" s="34"/>
      <c r="I13" s="43"/>
      <c r="J13" s="25"/>
      <c r="K13" s="5"/>
      <c r="L13" s="37"/>
      <c r="M13" s="5"/>
      <c r="N13" s="5"/>
      <c r="AA13" s="25"/>
      <c r="AB13" s="35"/>
      <c r="AC13" s="29"/>
      <c r="AD13" s="32"/>
      <c r="AE13" s="32"/>
      <c r="AF13" s="31"/>
      <c r="AG13" s="141"/>
    </row>
    <row r="14" spans="3:34" ht="14.25" thickBot="1">
      <c r="C14" s="25"/>
      <c r="D14" s="139"/>
      <c r="E14" s="30"/>
      <c r="F14" s="30"/>
      <c r="G14" s="30"/>
      <c r="H14" s="34"/>
      <c r="I14" s="43"/>
      <c r="J14" s="30"/>
      <c r="K14" s="36"/>
      <c r="L14" s="38"/>
      <c r="M14" s="36"/>
      <c r="N14" s="36"/>
      <c r="O14" s="38"/>
      <c r="P14" s="36"/>
      <c r="Q14" s="36"/>
      <c r="R14" s="38"/>
      <c r="S14" s="36"/>
      <c r="T14" s="36"/>
      <c r="U14" s="38"/>
      <c r="V14" s="36"/>
      <c r="W14" s="36"/>
      <c r="X14" s="38"/>
      <c r="Y14" s="36"/>
      <c r="Z14" s="30"/>
      <c r="AA14" s="30"/>
      <c r="AB14" s="35"/>
      <c r="AC14" s="29"/>
      <c r="AD14" s="30"/>
      <c r="AE14" s="30"/>
      <c r="AF14" s="34"/>
      <c r="AG14" s="151"/>
    </row>
    <row r="15" spans="3:34" s="25" customFormat="1" ht="172.5" customHeight="1" thickBot="1">
      <c r="D15" s="134" t="s">
        <v>60</v>
      </c>
      <c r="E15" s="135"/>
      <c r="G15" s="30"/>
      <c r="H15" s="30"/>
      <c r="I15" s="134" t="s">
        <v>61</v>
      </c>
      <c r="J15" s="135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134" t="s">
        <v>23</v>
      </c>
      <c r="AC15" s="135"/>
      <c r="AG15" s="134" t="s">
        <v>56</v>
      </c>
      <c r="AH15" s="135"/>
    </row>
    <row r="17" spans="3:49" ht="28.5">
      <c r="C17" s="47" t="s">
        <v>9</v>
      </c>
      <c r="D17" s="10"/>
      <c r="E17" s="10"/>
      <c r="F17" s="10"/>
      <c r="G17" s="10"/>
      <c r="H17" s="10"/>
      <c r="I17" s="10"/>
      <c r="J17" s="10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AA17" s="47" t="s">
        <v>10</v>
      </c>
      <c r="AB17" s="10"/>
      <c r="AC17" s="10"/>
      <c r="AD17" s="10"/>
      <c r="AE17" s="10"/>
      <c r="AF17" s="10"/>
      <c r="AG17" s="10"/>
      <c r="AH17" s="10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3:49" ht="18" thickBot="1">
      <c r="C18" s="4" t="s">
        <v>0</v>
      </c>
      <c r="D18" s="20"/>
      <c r="E18" s="21"/>
      <c r="G18" s="21"/>
      <c r="H18" s="22"/>
      <c r="I18" s="21"/>
      <c r="J18" s="21"/>
      <c r="K18" s="133"/>
      <c r="L18" s="133"/>
      <c r="M18" s="133"/>
      <c r="N18" s="15"/>
      <c r="O18" s="15"/>
      <c r="P18" s="15"/>
      <c r="Q18" s="133"/>
      <c r="R18" s="133"/>
      <c r="S18" s="133"/>
      <c r="T18" s="15"/>
      <c r="U18" s="15"/>
      <c r="V18" s="15"/>
      <c r="W18" s="133"/>
      <c r="X18" s="133"/>
      <c r="Y18" s="133"/>
      <c r="AA18" s="4" t="s">
        <v>0</v>
      </c>
      <c r="AB18" s="20"/>
      <c r="AC18" s="21"/>
      <c r="AE18" s="21"/>
      <c r="AF18" s="22"/>
      <c r="AG18" s="21"/>
      <c r="AH18" s="21"/>
      <c r="AI18" s="133"/>
      <c r="AJ18" s="133"/>
      <c r="AK18" s="133"/>
      <c r="AL18" s="15"/>
      <c r="AM18" s="15"/>
      <c r="AN18" s="15"/>
      <c r="AO18" s="133"/>
      <c r="AP18" s="133"/>
      <c r="AQ18" s="133"/>
      <c r="AR18" s="15"/>
      <c r="AS18" s="15"/>
      <c r="AT18" s="15"/>
      <c r="AU18" s="133"/>
      <c r="AV18" s="133"/>
      <c r="AW18" s="133"/>
    </row>
    <row r="19" spans="3:49" s="7" customFormat="1" ht="15.75" customHeight="1" thickBot="1">
      <c r="C19" s="49" t="s">
        <v>9</v>
      </c>
      <c r="D19" s="50" t="s">
        <v>7</v>
      </c>
      <c r="E19" s="51" t="s">
        <v>8</v>
      </c>
      <c r="F19" s="52" t="s">
        <v>1</v>
      </c>
      <c r="G19" s="52" t="s">
        <v>2</v>
      </c>
      <c r="H19" s="50" t="s">
        <v>3</v>
      </c>
      <c r="I19" s="52" t="s">
        <v>4</v>
      </c>
      <c r="J19" s="53" t="s">
        <v>5</v>
      </c>
      <c r="K19" s="132" t="str">
        <f>C20</f>
        <v>西落合</v>
      </c>
      <c r="L19" s="132"/>
      <c r="M19" s="132"/>
      <c r="N19" s="130" t="str">
        <f>C22</f>
        <v>白川</v>
      </c>
      <c r="O19" s="130"/>
      <c r="P19" s="130"/>
      <c r="Q19" s="130" t="str">
        <f>C24</f>
        <v>高倉台</v>
      </c>
      <c r="R19" s="130"/>
      <c r="S19" s="130"/>
      <c r="T19" s="130" t="str">
        <f>C26</f>
        <v>南落合</v>
      </c>
      <c r="U19" s="130"/>
      <c r="V19" s="130"/>
      <c r="W19" s="130" t="str">
        <f>C28</f>
        <v>宮川</v>
      </c>
      <c r="X19" s="130"/>
      <c r="Y19" s="131"/>
      <c r="AA19" s="49" t="s">
        <v>10</v>
      </c>
      <c r="AB19" s="77" t="s">
        <v>7</v>
      </c>
      <c r="AC19" s="51" t="s">
        <v>8</v>
      </c>
      <c r="AD19" s="52" t="s">
        <v>1</v>
      </c>
      <c r="AE19" s="52" t="s">
        <v>2</v>
      </c>
      <c r="AF19" s="50" t="s">
        <v>3</v>
      </c>
      <c r="AG19" s="52" t="s">
        <v>4</v>
      </c>
      <c r="AH19" s="53" t="s">
        <v>5</v>
      </c>
      <c r="AI19" s="132" t="str">
        <f>AA20</f>
        <v>西須磨</v>
      </c>
      <c r="AJ19" s="132"/>
      <c r="AK19" s="132"/>
      <c r="AL19" s="130" t="str">
        <f>AA22</f>
        <v>会下山</v>
      </c>
      <c r="AM19" s="130"/>
      <c r="AN19" s="130"/>
      <c r="AO19" s="130" t="str">
        <f>AA24</f>
        <v>横尾</v>
      </c>
      <c r="AP19" s="130"/>
      <c r="AQ19" s="130"/>
      <c r="AR19" s="130" t="str">
        <f>AA26</f>
        <v>東須磨</v>
      </c>
      <c r="AS19" s="130"/>
      <c r="AT19" s="130"/>
      <c r="AU19" s="130" t="str">
        <f>AA28</f>
        <v>落合</v>
      </c>
      <c r="AV19" s="130"/>
      <c r="AW19" s="131"/>
    </row>
    <row r="20" spans="3:49" s="3" customFormat="1" ht="21.75" customHeight="1">
      <c r="C20" s="125" t="s">
        <v>13</v>
      </c>
      <c r="D20" s="116">
        <f>F20+H20</f>
        <v>1</v>
      </c>
      <c r="E20" s="127">
        <v>4</v>
      </c>
      <c r="F20" s="128">
        <v>1</v>
      </c>
      <c r="G20" s="128">
        <f>IF(K21="●",1)+IF(N21="●",1)+IF(Q21="●",1)+IF(T21="●",1)+IF(W21="●",1)</f>
        <v>3</v>
      </c>
      <c r="H20" s="129">
        <f>IF(K21="▲",0.5)+IF(N21="▲",0.5)+IF(Q21="▲",0.5)+IF(T21="▲",0.5)+IF(W21="▲",0.5)</f>
        <v>0</v>
      </c>
      <c r="I20" s="120">
        <f>M20+P20+S20+V20+Y20</f>
        <v>22</v>
      </c>
      <c r="J20" s="121">
        <f>K20+N20+Q20+T20+W20</f>
        <v>17</v>
      </c>
      <c r="K20" s="122"/>
      <c r="L20" s="123"/>
      <c r="M20" s="124"/>
      <c r="N20" s="54">
        <v>1</v>
      </c>
      <c r="O20" s="55" t="s">
        <v>6</v>
      </c>
      <c r="P20" s="56">
        <v>9</v>
      </c>
      <c r="Q20" s="54">
        <v>11</v>
      </c>
      <c r="R20" s="55" t="s">
        <v>6</v>
      </c>
      <c r="S20" s="56">
        <v>3</v>
      </c>
      <c r="T20" s="54">
        <v>1</v>
      </c>
      <c r="U20" s="55" t="s">
        <v>6</v>
      </c>
      <c r="V20" s="56">
        <v>5</v>
      </c>
      <c r="W20" s="54">
        <v>4</v>
      </c>
      <c r="X20" s="55" t="s">
        <v>6</v>
      </c>
      <c r="Y20" s="57">
        <v>5</v>
      </c>
      <c r="AA20" s="125" t="s">
        <v>18</v>
      </c>
      <c r="AB20" s="109">
        <f>AD20+AF20</f>
        <v>0</v>
      </c>
      <c r="AC20" s="127">
        <f>(AD20+AE20)+(AF20*2)</f>
        <v>4</v>
      </c>
      <c r="AD20" s="128">
        <f>IF(AI21="○",1)+IF(AL21="○",1)+IF(AO21="○",1)+IF(AR21="○",1)+IF(AU21="○",1)</f>
        <v>0</v>
      </c>
      <c r="AE20" s="128">
        <f>IF(AI21="●",1)+IF(AL21="●",1)+IF(AO21="●",1)+IF(AR21="●",1)+IF(AU21="●",1)</f>
        <v>4</v>
      </c>
      <c r="AF20" s="129">
        <f>IF(AI21="▲",0.5)+IF(AL21="▲",0.5)+IF(AO21="▲",0.5)+IF(AR21="▲",0.5)+IF(AU21="▲",0.5)</f>
        <v>0</v>
      </c>
      <c r="AG20" s="120">
        <f>AK20+AN20+AQ20+AT20+AW20</f>
        <v>95</v>
      </c>
      <c r="AH20" s="121">
        <f>AI20+AL20+AO20+AR20+AU20</f>
        <v>3</v>
      </c>
      <c r="AI20" s="122"/>
      <c r="AJ20" s="123"/>
      <c r="AK20" s="124"/>
      <c r="AL20" s="54">
        <v>2</v>
      </c>
      <c r="AM20" s="55" t="s">
        <v>6</v>
      </c>
      <c r="AN20" s="56">
        <v>39</v>
      </c>
      <c r="AO20" s="54">
        <v>0</v>
      </c>
      <c r="AP20" s="55" t="s">
        <v>6</v>
      </c>
      <c r="AQ20" s="56">
        <v>29</v>
      </c>
      <c r="AR20" s="54">
        <v>0</v>
      </c>
      <c r="AS20" s="55" t="s">
        <v>6</v>
      </c>
      <c r="AT20" s="56">
        <v>14</v>
      </c>
      <c r="AU20" s="54">
        <v>1</v>
      </c>
      <c r="AV20" s="55" t="s">
        <v>6</v>
      </c>
      <c r="AW20" s="57">
        <v>13</v>
      </c>
    </row>
    <row r="21" spans="3:49" s="3" customFormat="1" ht="21.75" customHeight="1">
      <c r="C21" s="115"/>
      <c r="D21" s="117"/>
      <c r="E21" s="118"/>
      <c r="F21" s="113"/>
      <c r="G21" s="113"/>
      <c r="H21" s="114"/>
      <c r="I21" s="90"/>
      <c r="J21" s="92"/>
      <c r="K21" s="96"/>
      <c r="L21" s="97"/>
      <c r="M21" s="98"/>
      <c r="N21" s="87" t="s">
        <v>49</v>
      </c>
      <c r="O21" s="88"/>
      <c r="P21" s="119"/>
      <c r="Q21" s="87" t="s">
        <v>38</v>
      </c>
      <c r="R21" s="88"/>
      <c r="S21" s="119"/>
      <c r="T21" s="87" t="s">
        <v>45</v>
      </c>
      <c r="U21" s="88"/>
      <c r="V21" s="119"/>
      <c r="W21" s="87" t="s">
        <v>35</v>
      </c>
      <c r="X21" s="88"/>
      <c r="Y21" s="89"/>
      <c r="AA21" s="115"/>
      <c r="AB21" s="117"/>
      <c r="AC21" s="118"/>
      <c r="AD21" s="113"/>
      <c r="AE21" s="113"/>
      <c r="AF21" s="114"/>
      <c r="AG21" s="90"/>
      <c r="AH21" s="92"/>
      <c r="AI21" s="96"/>
      <c r="AJ21" s="97"/>
      <c r="AK21" s="98"/>
      <c r="AL21" s="87" t="s">
        <v>34</v>
      </c>
      <c r="AM21" s="88"/>
      <c r="AN21" s="119"/>
      <c r="AO21" s="87" t="s">
        <v>34</v>
      </c>
      <c r="AP21" s="88"/>
      <c r="AQ21" s="119"/>
      <c r="AR21" s="87" t="s">
        <v>37</v>
      </c>
      <c r="AS21" s="88"/>
      <c r="AT21" s="119"/>
      <c r="AU21" s="87" t="s">
        <v>34</v>
      </c>
      <c r="AV21" s="88"/>
      <c r="AW21" s="89"/>
    </row>
    <row r="22" spans="3:49" s="3" customFormat="1" ht="21.75" customHeight="1">
      <c r="C22" s="115" t="s">
        <v>14</v>
      </c>
      <c r="D22" s="116">
        <f>F22+H22</f>
        <v>4</v>
      </c>
      <c r="E22" s="111">
        <v>4</v>
      </c>
      <c r="F22" s="82">
        <v>4</v>
      </c>
      <c r="G22" s="82">
        <f>IF(K23="●",1)+IF(N23="●",1)+IF(Q23="●",1)+IF(T23="●",1)+IF(W23="●",1)</f>
        <v>0</v>
      </c>
      <c r="H22" s="99">
        <f>IF(K23="▲",0.5)+IF(N23="▲",0.5)+IF(Q23="▲",0.5)+IF(T23="▲",0.5)+IF(W23="▲",0.5)</f>
        <v>0</v>
      </c>
      <c r="I22" s="90">
        <f>M22+P22+S22+V22+Y22</f>
        <v>4</v>
      </c>
      <c r="J22" s="91">
        <f>K22+N22+Q22+T22+W22</f>
        <v>39</v>
      </c>
      <c r="K22" s="58">
        <f>P20</f>
        <v>9</v>
      </c>
      <c r="L22" s="59" t="s">
        <v>6</v>
      </c>
      <c r="M22" s="60">
        <f>N20</f>
        <v>1</v>
      </c>
      <c r="N22" s="93"/>
      <c r="O22" s="94"/>
      <c r="P22" s="95"/>
      <c r="Q22" s="61">
        <v>15</v>
      </c>
      <c r="R22" s="62" t="s">
        <v>6</v>
      </c>
      <c r="S22" s="63">
        <v>0</v>
      </c>
      <c r="T22" s="61">
        <v>12</v>
      </c>
      <c r="U22" s="62" t="s">
        <v>6</v>
      </c>
      <c r="V22" s="63">
        <v>1</v>
      </c>
      <c r="W22" s="61">
        <v>3</v>
      </c>
      <c r="X22" s="62" t="s">
        <v>6</v>
      </c>
      <c r="Y22" s="64">
        <v>2</v>
      </c>
      <c r="AA22" s="115" t="s">
        <v>19</v>
      </c>
      <c r="AB22" s="116">
        <f>AD22+AF22</f>
        <v>4</v>
      </c>
      <c r="AC22" s="111">
        <v>4</v>
      </c>
      <c r="AD22" s="82">
        <v>4</v>
      </c>
      <c r="AE22" s="82">
        <f>IF(AI23="●",1)+IF(AL23="●",1)+IF(AO23="●",1)+IF(AR23="●",1)+IF(AU23="●",1)</f>
        <v>0</v>
      </c>
      <c r="AF22" s="99">
        <f>IF(AI23="▲",0.5)+IF(AL23="▲",0.5)+IF(AO23="▲",0.5)+IF(AR23="▲",0.5)+IF(AU23="▲",0.5)</f>
        <v>0</v>
      </c>
      <c r="AG22" s="90">
        <f>AK22+AN22+AQ22+AT22+AW22</f>
        <v>12</v>
      </c>
      <c r="AH22" s="91">
        <f>AI22+AL22+AO22+AR22+AU22</f>
        <v>64</v>
      </c>
      <c r="AI22" s="58">
        <f>AN20</f>
        <v>39</v>
      </c>
      <c r="AJ22" s="59" t="s">
        <v>6</v>
      </c>
      <c r="AK22" s="60">
        <f>AL20</f>
        <v>2</v>
      </c>
      <c r="AL22" s="93"/>
      <c r="AM22" s="94"/>
      <c r="AN22" s="95"/>
      <c r="AO22" s="61">
        <v>3</v>
      </c>
      <c r="AP22" s="62" t="s">
        <v>6</v>
      </c>
      <c r="AQ22" s="63">
        <v>2</v>
      </c>
      <c r="AR22" s="61">
        <v>5</v>
      </c>
      <c r="AS22" s="62" t="s">
        <v>6</v>
      </c>
      <c r="AT22" s="63">
        <v>4</v>
      </c>
      <c r="AU22" s="61">
        <v>17</v>
      </c>
      <c r="AV22" s="62" t="s">
        <v>6</v>
      </c>
      <c r="AW22" s="64">
        <v>4</v>
      </c>
    </row>
    <row r="23" spans="3:49" s="3" customFormat="1" ht="21.75" customHeight="1">
      <c r="C23" s="115"/>
      <c r="D23" s="117"/>
      <c r="E23" s="118"/>
      <c r="F23" s="113"/>
      <c r="G23" s="113"/>
      <c r="H23" s="114"/>
      <c r="I23" s="90"/>
      <c r="J23" s="92"/>
      <c r="K23" s="84" t="str">
        <f>IF(N21="○","●",IF(N21="●","○",IF(N21="▲","▲","")))</f>
        <v>○</v>
      </c>
      <c r="L23" s="85"/>
      <c r="M23" s="86"/>
      <c r="N23" s="96"/>
      <c r="O23" s="97"/>
      <c r="P23" s="98"/>
      <c r="Q23" s="87" t="s">
        <v>38</v>
      </c>
      <c r="R23" s="88"/>
      <c r="S23" s="119"/>
      <c r="T23" s="87" t="s">
        <v>55</v>
      </c>
      <c r="U23" s="88"/>
      <c r="V23" s="119"/>
      <c r="W23" s="87" t="s">
        <v>58</v>
      </c>
      <c r="X23" s="88"/>
      <c r="Y23" s="89"/>
      <c r="AA23" s="115"/>
      <c r="AB23" s="117"/>
      <c r="AC23" s="118"/>
      <c r="AD23" s="113"/>
      <c r="AE23" s="113"/>
      <c r="AF23" s="114"/>
      <c r="AG23" s="90"/>
      <c r="AH23" s="92"/>
      <c r="AI23" s="84" t="str">
        <f>IF(AL21="○","●",IF(AL21="●","○",IF(AL21="▲","▲","")))</f>
        <v>○</v>
      </c>
      <c r="AJ23" s="85"/>
      <c r="AK23" s="86"/>
      <c r="AL23" s="96"/>
      <c r="AM23" s="97"/>
      <c r="AN23" s="98"/>
      <c r="AO23" s="87" t="s">
        <v>59</v>
      </c>
      <c r="AP23" s="88"/>
      <c r="AQ23" s="119"/>
      <c r="AR23" s="87" t="s">
        <v>38</v>
      </c>
      <c r="AS23" s="88"/>
      <c r="AT23" s="119"/>
      <c r="AU23" s="87" t="s">
        <v>36</v>
      </c>
      <c r="AV23" s="88"/>
      <c r="AW23" s="89"/>
    </row>
    <row r="24" spans="3:49" s="3" customFormat="1" ht="21.75" customHeight="1">
      <c r="C24" s="115" t="s">
        <v>15</v>
      </c>
      <c r="D24" s="116">
        <f>F24+H24</f>
        <v>0</v>
      </c>
      <c r="E24" s="111">
        <f>(F24+G24)+(H24*2)</f>
        <v>4</v>
      </c>
      <c r="F24" s="82">
        <f>IF(K25="○",1)+IF(N25="○",1)+IF(Q25="○",1)+IF(T25="○",1)+IF(W25="○",1)</f>
        <v>0</v>
      </c>
      <c r="G24" s="82">
        <f>IF(K25="●",1)+IF(N25="●",1)+IF(Q25="●",1)+IF(T25="●",1)+IF(W25="●",1)</f>
        <v>4</v>
      </c>
      <c r="H24" s="99">
        <f>IF(K25="▲",0.5)+IF(N25="▲",0.5)+IF(Q25="▲",0.5)+IF(T25="▲",0.5)+IF(W25="▲",0.5)</f>
        <v>0</v>
      </c>
      <c r="I24" s="90">
        <f>M24+P24+S24+V24+Y24</f>
        <v>47</v>
      </c>
      <c r="J24" s="91">
        <f>K24+N24+Q24+T24+W24</f>
        <v>5</v>
      </c>
      <c r="K24" s="58">
        <f>S20</f>
        <v>3</v>
      </c>
      <c r="L24" s="59" t="s">
        <v>6</v>
      </c>
      <c r="M24" s="60">
        <f>Q20</f>
        <v>11</v>
      </c>
      <c r="N24" s="65">
        <f>S22</f>
        <v>0</v>
      </c>
      <c r="O24" s="59" t="s">
        <v>6</v>
      </c>
      <c r="P24" s="60">
        <f>Q22</f>
        <v>15</v>
      </c>
      <c r="Q24" s="93"/>
      <c r="R24" s="94"/>
      <c r="S24" s="95"/>
      <c r="T24" s="61">
        <v>0</v>
      </c>
      <c r="U24" s="62" t="s">
        <v>6</v>
      </c>
      <c r="V24" s="63">
        <v>10</v>
      </c>
      <c r="W24" s="61">
        <v>2</v>
      </c>
      <c r="X24" s="62" t="s">
        <v>6</v>
      </c>
      <c r="Y24" s="64">
        <v>11</v>
      </c>
      <c r="AA24" s="115" t="s">
        <v>20</v>
      </c>
      <c r="AB24" s="116">
        <f>AD24+AF24</f>
        <v>2</v>
      </c>
      <c r="AC24" s="111">
        <v>4</v>
      </c>
      <c r="AD24" s="82">
        <v>2</v>
      </c>
      <c r="AE24" s="82">
        <f>IF(AI25="●",1)+IF(AL25="●",1)+IF(AO25="●",1)+IF(AR25="●",1)+IF(AU25="●",1)</f>
        <v>2</v>
      </c>
      <c r="AF24" s="99">
        <f>IF(AI25="▲",0.5)+IF(AL25="▲",0.5)+IF(AO25="▲",0.5)+IF(AR25="▲",0.5)+IF(AU25="▲",0.5)</f>
        <v>0</v>
      </c>
      <c r="AG24" s="90">
        <f>AK24+AN24+AQ24+AT24+AW24</f>
        <v>11</v>
      </c>
      <c r="AH24" s="91">
        <f>AI24+AL24+AO24+AR24+AU24</f>
        <v>37</v>
      </c>
      <c r="AI24" s="58">
        <f>AQ20</f>
        <v>29</v>
      </c>
      <c r="AJ24" s="59" t="s">
        <v>6</v>
      </c>
      <c r="AK24" s="60">
        <f>AO20</f>
        <v>0</v>
      </c>
      <c r="AL24" s="65">
        <f>AQ22</f>
        <v>2</v>
      </c>
      <c r="AM24" s="59" t="s">
        <v>6</v>
      </c>
      <c r="AN24" s="60">
        <f>AO22</f>
        <v>3</v>
      </c>
      <c r="AO24" s="93"/>
      <c r="AP24" s="94"/>
      <c r="AQ24" s="95"/>
      <c r="AR24" s="61">
        <v>6</v>
      </c>
      <c r="AS24" s="62" t="s">
        <v>6</v>
      </c>
      <c r="AT24" s="63">
        <v>5</v>
      </c>
      <c r="AU24" s="61">
        <v>0</v>
      </c>
      <c r="AV24" s="62" t="s">
        <v>6</v>
      </c>
      <c r="AW24" s="64">
        <v>3</v>
      </c>
    </row>
    <row r="25" spans="3:49" s="3" customFormat="1" ht="21.75" customHeight="1">
      <c r="C25" s="115"/>
      <c r="D25" s="117"/>
      <c r="E25" s="118"/>
      <c r="F25" s="113"/>
      <c r="G25" s="113"/>
      <c r="H25" s="114"/>
      <c r="I25" s="90"/>
      <c r="J25" s="92"/>
      <c r="K25" s="84" t="s">
        <v>39</v>
      </c>
      <c r="L25" s="85"/>
      <c r="M25" s="86"/>
      <c r="N25" s="84" t="s">
        <v>34</v>
      </c>
      <c r="O25" s="85"/>
      <c r="P25" s="86"/>
      <c r="Q25" s="96"/>
      <c r="R25" s="97"/>
      <c r="S25" s="98"/>
      <c r="T25" s="87" t="s">
        <v>34</v>
      </c>
      <c r="U25" s="88"/>
      <c r="V25" s="119"/>
      <c r="W25" s="87" t="s">
        <v>34</v>
      </c>
      <c r="X25" s="88"/>
      <c r="Y25" s="89"/>
      <c r="AA25" s="115"/>
      <c r="AB25" s="117"/>
      <c r="AC25" s="118"/>
      <c r="AD25" s="113"/>
      <c r="AE25" s="113"/>
      <c r="AF25" s="114"/>
      <c r="AG25" s="90"/>
      <c r="AH25" s="92"/>
      <c r="AI25" s="84" t="str">
        <f>IF(AO21="○","●",IF(AO21="●","○",IF(AO21="▲","▲","")))</f>
        <v>○</v>
      </c>
      <c r="AJ25" s="85"/>
      <c r="AK25" s="86"/>
      <c r="AL25" s="84" t="s">
        <v>34</v>
      </c>
      <c r="AM25" s="85"/>
      <c r="AN25" s="86"/>
      <c r="AO25" s="96"/>
      <c r="AP25" s="97"/>
      <c r="AQ25" s="98"/>
      <c r="AR25" s="87" t="s">
        <v>43</v>
      </c>
      <c r="AS25" s="88"/>
      <c r="AT25" s="119"/>
      <c r="AU25" s="87" t="s">
        <v>34</v>
      </c>
      <c r="AV25" s="88"/>
      <c r="AW25" s="89"/>
    </row>
    <row r="26" spans="3:49" s="3" customFormat="1" ht="21.75" customHeight="1">
      <c r="C26" s="115" t="s">
        <v>16</v>
      </c>
      <c r="D26" s="116">
        <f>F26+H26</f>
        <v>2</v>
      </c>
      <c r="E26" s="111">
        <f>(F26+G26)++(H26*2)</f>
        <v>4</v>
      </c>
      <c r="F26" s="82">
        <f>IF(K27="○",1)+IF(N27="○",1)+IF(Q27="○",1)+IF(T27="○",1)+IF(W27="○",1)</f>
        <v>2</v>
      </c>
      <c r="G26" s="82">
        <f>IF(K27="●",1)+IF(N27="●",1)+IF(Q27="●",1)+IF(T27="●",1)+IF(W27="●",1)</f>
        <v>2</v>
      </c>
      <c r="H26" s="99">
        <f>IF(K27="▲",0.5)+IF(N27="▲",0.5)+IF(Q27="▲",0.5)+IF(T27="▲",0.5)+IF(W27="▲",0.5)</f>
        <v>0</v>
      </c>
      <c r="I26" s="90">
        <f>M26+P26+S26+V26+Y26</f>
        <v>20</v>
      </c>
      <c r="J26" s="91">
        <f>K26+N26+Q26+T26+W26</f>
        <v>19</v>
      </c>
      <c r="K26" s="58">
        <f>V20</f>
        <v>5</v>
      </c>
      <c r="L26" s="59" t="s">
        <v>6</v>
      </c>
      <c r="M26" s="60">
        <f>T20</f>
        <v>1</v>
      </c>
      <c r="N26" s="65">
        <f>V22</f>
        <v>1</v>
      </c>
      <c r="O26" s="59" t="s">
        <v>6</v>
      </c>
      <c r="P26" s="60">
        <f>T22</f>
        <v>12</v>
      </c>
      <c r="Q26" s="65">
        <f>V24</f>
        <v>10</v>
      </c>
      <c r="R26" s="59" t="s">
        <v>6</v>
      </c>
      <c r="S26" s="60">
        <f>T24</f>
        <v>0</v>
      </c>
      <c r="T26" s="93"/>
      <c r="U26" s="94"/>
      <c r="V26" s="95"/>
      <c r="W26" s="61">
        <v>3</v>
      </c>
      <c r="X26" s="62" t="s">
        <v>6</v>
      </c>
      <c r="Y26" s="64">
        <v>7</v>
      </c>
      <c r="AA26" s="115" t="s">
        <v>21</v>
      </c>
      <c r="AB26" s="116">
        <v>1</v>
      </c>
      <c r="AC26" s="111">
        <f>(AD26+AE26)++(AF26*2)</f>
        <v>4</v>
      </c>
      <c r="AD26" s="82">
        <f>IF(AI27="○",1)+IF(AL27="○",1)+IF(AO27="○",1)+IF(AR27="○",1)+IF(AU27="○",1)</f>
        <v>1</v>
      </c>
      <c r="AE26" s="82">
        <f>IF(AI27="●",1)+IF(AL27="●",1)+IF(AO27="●",1)+IF(AR27="●",1)+IF(AU27="●",1)</f>
        <v>3</v>
      </c>
      <c r="AF26" s="99">
        <f>IF(AI27="▲",0.5)+IF(AL27="▲",0.5)+IF(AO27="▲",0.5)+IF(AR27="▲",0.5)+IF(AU27="▲",0.5)</f>
        <v>0</v>
      </c>
      <c r="AG26" s="90">
        <f>AK26+AN26+AQ26+AT26+AW26</f>
        <v>23</v>
      </c>
      <c r="AH26" s="91">
        <f>AI26+AL26+AO26+AR26+AU26</f>
        <v>31</v>
      </c>
      <c r="AI26" s="58">
        <f>AT20</f>
        <v>14</v>
      </c>
      <c r="AJ26" s="59" t="s">
        <v>6</v>
      </c>
      <c r="AK26" s="60">
        <f>AR20</f>
        <v>0</v>
      </c>
      <c r="AL26" s="65">
        <f>AT22</f>
        <v>4</v>
      </c>
      <c r="AM26" s="59" t="s">
        <v>6</v>
      </c>
      <c r="AN26" s="60">
        <f>AR22</f>
        <v>5</v>
      </c>
      <c r="AO26" s="65">
        <f>AT24</f>
        <v>5</v>
      </c>
      <c r="AP26" s="59" t="s">
        <v>6</v>
      </c>
      <c r="AQ26" s="60">
        <f>AR24</f>
        <v>6</v>
      </c>
      <c r="AR26" s="93"/>
      <c r="AS26" s="94"/>
      <c r="AT26" s="95"/>
      <c r="AU26" s="61">
        <v>8</v>
      </c>
      <c r="AV26" s="62" t="s">
        <v>6</v>
      </c>
      <c r="AW26" s="64">
        <v>12</v>
      </c>
    </row>
    <row r="27" spans="3:49" s="3" customFormat="1" ht="21.75" customHeight="1">
      <c r="C27" s="115"/>
      <c r="D27" s="117"/>
      <c r="E27" s="118"/>
      <c r="F27" s="113"/>
      <c r="G27" s="113"/>
      <c r="H27" s="114"/>
      <c r="I27" s="90"/>
      <c r="J27" s="92"/>
      <c r="K27" s="84" t="str">
        <f>IF(T21="○","●",IF(T21="●","○",IF(T21="▲","▲","")))</f>
        <v>○</v>
      </c>
      <c r="L27" s="85"/>
      <c r="M27" s="86"/>
      <c r="N27" s="84" t="s">
        <v>34</v>
      </c>
      <c r="O27" s="85"/>
      <c r="P27" s="86"/>
      <c r="Q27" s="84" t="str">
        <f>IF(T25="○","●",IF(T25="●","○",IF(T25="▲","▲","")))</f>
        <v>○</v>
      </c>
      <c r="R27" s="85"/>
      <c r="S27" s="86"/>
      <c r="T27" s="96"/>
      <c r="U27" s="97"/>
      <c r="V27" s="98"/>
      <c r="W27" s="87" t="s">
        <v>54</v>
      </c>
      <c r="X27" s="88"/>
      <c r="Y27" s="89"/>
      <c r="AA27" s="115"/>
      <c r="AB27" s="117"/>
      <c r="AC27" s="118"/>
      <c r="AD27" s="113"/>
      <c r="AE27" s="113"/>
      <c r="AF27" s="114"/>
      <c r="AG27" s="90"/>
      <c r="AH27" s="92"/>
      <c r="AI27" s="84" t="str">
        <f>IF(AR21="○","●",IF(AR21="●","○",IF(AR21="▲","▲","")))</f>
        <v>○</v>
      </c>
      <c r="AJ27" s="85"/>
      <c r="AK27" s="86"/>
      <c r="AL27" s="84" t="s">
        <v>39</v>
      </c>
      <c r="AM27" s="85"/>
      <c r="AN27" s="86"/>
      <c r="AO27" s="84" t="s">
        <v>44</v>
      </c>
      <c r="AP27" s="85"/>
      <c r="AQ27" s="86"/>
      <c r="AR27" s="96"/>
      <c r="AS27" s="97"/>
      <c r="AT27" s="98"/>
      <c r="AU27" s="87" t="s">
        <v>47</v>
      </c>
      <c r="AV27" s="88"/>
      <c r="AW27" s="89"/>
    </row>
    <row r="28" spans="3:49" s="3" customFormat="1" ht="21.75" customHeight="1">
      <c r="C28" s="107" t="s">
        <v>17</v>
      </c>
      <c r="D28" s="116">
        <f>F28+H28</f>
        <v>3</v>
      </c>
      <c r="E28" s="111">
        <f>(F28+G28)+(H28*2)</f>
        <v>4</v>
      </c>
      <c r="F28" s="82">
        <f>IF(K29="○",1)+IF(N29="○",1)+IF(Q29="○",1)+IF(T29="○",1)+IF(W29="○",1)</f>
        <v>3</v>
      </c>
      <c r="G28" s="82">
        <f>IF(K29="●",1)+IF(N29="●",1)+IF(Q29="●",1)+IF(T29="●",1)+IF(W29="●",1)</f>
        <v>1</v>
      </c>
      <c r="H28" s="99">
        <f>IF(K29="▲",0.5)+IF(N29="▲",0.5)+IF(Q29="▲",0.5)+IF(T29="▲",0.5)+IF(W29="▲",0.5)</f>
        <v>0</v>
      </c>
      <c r="I28" s="90">
        <f>M28+P28+S28+V28+Y28</f>
        <v>12</v>
      </c>
      <c r="J28" s="91">
        <f>K28+N28+Q28+T28+W28</f>
        <v>25</v>
      </c>
      <c r="K28" s="58">
        <f>Y20</f>
        <v>5</v>
      </c>
      <c r="L28" s="59" t="s">
        <v>6</v>
      </c>
      <c r="M28" s="60">
        <f>W20</f>
        <v>4</v>
      </c>
      <c r="N28" s="65">
        <f>Y22</f>
        <v>2</v>
      </c>
      <c r="O28" s="59" t="s">
        <v>6</v>
      </c>
      <c r="P28" s="60">
        <f>W22</f>
        <v>3</v>
      </c>
      <c r="Q28" s="65">
        <f>Y24</f>
        <v>11</v>
      </c>
      <c r="R28" s="59" t="s">
        <v>6</v>
      </c>
      <c r="S28" s="60">
        <f>W24</f>
        <v>2</v>
      </c>
      <c r="T28" s="65">
        <f>Y26</f>
        <v>7</v>
      </c>
      <c r="U28" s="59" t="s">
        <v>6</v>
      </c>
      <c r="V28" s="60">
        <f>W26</f>
        <v>3</v>
      </c>
      <c r="W28" s="93"/>
      <c r="X28" s="94"/>
      <c r="Y28" s="103"/>
      <c r="AA28" s="107" t="s">
        <v>22</v>
      </c>
      <c r="AB28" s="109">
        <v>3</v>
      </c>
      <c r="AC28" s="111">
        <v>4</v>
      </c>
      <c r="AD28" s="82">
        <v>3</v>
      </c>
      <c r="AE28" s="82">
        <f>IF(AI29="●",1)+IF(AL29="●",1)+IF(AO29="●",1)+IF(AR29="●",1)+IF(AU29="●",1)</f>
        <v>1</v>
      </c>
      <c r="AF28" s="99">
        <f>IF(AI29="▲",0.5)+IF(AL29="▲",0.5)+IF(AO29="▲",0.5)+IF(AR29="▲",0.5)+IF(AU29="▲",0.5)</f>
        <v>0</v>
      </c>
      <c r="AG28" s="90">
        <f>AK28+AN28+AQ28+AT28+AW28</f>
        <v>26</v>
      </c>
      <c r="AH28" s="91">
        <f>AI28+AL28+AO28+AR28+AU28</f>
        <v>32</v>
      </c>
      <c r="AI28" s="58">
        <f>AW20</f>
        <v>13</v>
      </c>
      <c r="AJ28" s="59" t="s">
        <v>6</v>
      </c>
      <c r="AK28" s="60">
        <f>AU20</f>
        <v>1</v>
      </c>
      <c r="AL28" s="65">
        <f>AW22</f>
        <v>4</v>
      </c>
      <c r="AM28" s="59" t="s">
        <v>6</v>
      </c>
      <c r="AN28" s="60">
        <f>AU22</f>
        <v>17</v>
      </c>
      <c r="AO28" s="65">
        <f>AW24</f>
        <v>3</v>
      </c>
      <c r="AP28" s="59" t="s">
        <v>6</v>
      </c>
      <c r="AQ28" s="60">
        <f>AU24</f>
        <v>0</v>
      </c>
      <c r="AR28" s="65">
        <f>AW26</f>
        <v>12</v>
      </c>
      <c r="AS28" s="59" t="s">
        <v>6</v>
      </c>
      <c r="AT28" s="60">
        <f>AU26</f>
        <v>8</v>
      </c>
      <c r="AU28" s="93"/>
      <c r="AV28" s="94"/>
      <c r="AW28" s="103"/>
    </row>
    <row r="29" spans="3:49" s="3" customFormat="1" ht="21.75" customHeight="1" thickBot="1">
      <c r="C29" s="108"/>
      <c r="D29" s="110"/>
      <c r="E29" s="112"/>
      <c r="F29" s="83"/>
      <c r="G29" s="83"/>
      <c r="H29" s="100"/>
      <c r="I29" s="101"/>
      <c r="J29" s="102"/>
      <c r="K29" s="78" t="str">
        <f>IF(W21="○","●",IF(W21="●","○",IF(W21="▲","▲","")))</f>
        <v>○</v>
      </c>
      <c r="L29" s="79"/>
      <c r="M29" s="80"/>
      <c r="N29" s="78" t="s">
        <v>34</v>
      </c>
      <c r="O29" s="79"/>
      <c r="P29" s="80"/>
      <c r="Q29" s="81" t="str">
        <f>IF(W25="○","●",IF(W25="●","○",IF(W25="▲","▲","")))</f>
        <v>○</v>
      </c>
      <c r="R29" s="79"/>
      <c r="S29" s="80"/>
      <c r="T29" s="78" t="str">
        <f>IF(W27="○","●",IF(W27="●","○",IF(W27="▲","▲","")))</f>
        <v>○</v>
      </c>
      <c r="U29" s="79"/>
      <c r="V29" s="80"/>
      <c r="W29" s="104"/>
      <c r="X29" s="105"/>
      <c r="Y29" s="106"/>
      <c r="AA29" s="108"/>
      <c r="AB29" s="110"/>
      <c r="AC29" s="112"/>
      <c r="AD29" s="83"/>
      <c r="AE29" s="83"/>
      <c r="AF29" s="100"/>
      <c r="AG29" s="101"/>
      <c r="AH29" s="102"/>
      <c r="AI29" s="78" t="str">
        <f>IF(AU21="○","●",IF(AU21="●","○",IF(AU21="▲","▲","")))</f>
        <v>○</v>
      </c>
      <c r="AJ29" s="79"/>
      <c r="AK29" s="80"/>
      <c r="AL29" s="78" t="str">
        <f>IF(AU23="○","●",IF(AU23="●","○",IF(AU23="▲","▲","")))</f>
        <v>●</v>
      </c>
      <c r="AM29" s="79"/>
      <c r="AN29" s="80"/>
      <c r="AO29" s="81" t="str">
        <f>IF(AU25="○","●",IF(AU25="●","○",IF(AU25="▲","▲","")))</f>
        <v>○</v>
      </c>
      <c r="AP29" s="79"/>
      <c r="AQ29" s="80"/>
      <c r="AR29" s="78" t="str">
        <f>IF(AU27="○","●",IF(AU27="●","○",IF(AU27="▲","▲","")))</f>
        <v>○</v>
      </c>
      <c r="AS29" s="79"/>
      <c r="AT29" s="80"/>
      <c r="AU29" s="104"/>
      <c r="AV29" s="105"/>
      <c r="AW29" s="106"/>
    </row>
    <row r="30" spans="3:49" s="11" customFormat="1" ht="6" customHeight="1">
      <c r="C30" s="66"/>
      <c r="D30" s="67"/>
      <c r="E30" s="68"/>
      <c r="F30" s="69"/>
      <c r="G30" s="69"/>
      <c r="H30" s="70"/>
      <c r="I30" s="71"/>
      <c r="J30" s="71"/>
      <c r="K30" s="72"/>
      <c r="L30" s="73"/>
      <c r="M30" s="14"/>
      <c r="N30" s="74"/>
      <c r="O30" s="73"/>
      <c r="P30" s="73"/>
      <c r="Q30" s="75"/>
      <c r="R30" s="14"/>
      <c r="S30" s="14"/>
      <c r="T30" s="75"/>
      <c r="U30" s="14"/>
      <c r="V30" s="14"/>
      <c r="W30" s="75"/>
      <c r="X30" s="14"/>
      <c r="Y30" s="14"/>
      <c r="Z30" s="17"/>
      <c r="AA30" s="66"/>
      <c r="AB30" s="67"/>
      <c r="AC30" s="68"/>
      <c r="AD30" s="69"/>
      <c r="AE30" s="69"/>
      <c r="AF30" s="70"/>
      <c r="AG30" s="71"/>
      <c r="AH30" s="71"/>
      <c r="AI30" s="76"/>
      <c r="AJ30" s="14"/>
      <c r="AK30" s="14"/>
      <c r="AL30" s="75"/>
      <c r="AM30" s="14"/>
      <c r="AN30" s="14"/>
      <c r="AO30" s="75"/>
      <c r="AP30" s="14"/>
      <c r="AQ30" s="14"/>
      <c r="AR30" s="75"/>
      <c r="AS30" s="14"/>
      <c r="AT30" s="14"/>
      <c r="AU30" s="75"/>
      <c r="AV30" s="14"/>
      <c r="AW30" s="14"/>
    </row>
    <row r="31" spans="3:49" ht="28.5">
      <c r="C31" s="47" t="s">
        <v>11</v>
      </c>
      <c r="D31" s="10"/>
      <c r="E31" s="10"/>
      <c r="F31" s="10"/>
      <c r="G31" s="10"/>
      <c r="H31" s="10"/>
      <c r="I31" s="10"/>
      <c r="J31" s="10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AA31" s="47" t="s">
        <v>12</v>
      </c>
      <c r="AB31" s="10"/>
      <c r="AC31" s="10"/>
      <c r="AD31" s="10"/>
      <c r="AE31" s="10"/>
      <c r="AF31" s="10"/>
      <c r="AG31" s="10"/>
      <c r="AH31" s="10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</row>
    <row r="32" spans="3:49" ht="18" thickBot="1">
      <c r="C32" s="6" t="s">
        <v>0</v>
      </c>
      <c r="D32" s="23"/>
      <c r="E32" s="24"/>
      <c r="F32" s="25"/>
      <c r="G32" s="24"/>
      <c r="H32" s="26"/>
      <c r="I32" s="24"/>
      <c r="J32" s="2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5"/>
      <c r="AA32" s="6" t="s">
        <v>0</v>
      </c>
      <c r="AB32" s="23"/>
      <c r="AC32" s="24"/>
      <c r="AD32" s="25"/>
      <c r="AE32" s="24"/>
      <c r="AF32" s="26"/>
      <c r="AG32" s="24"/>
      <c r="AH32" s="2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3:49" s="7" customFormat="1" ht="15.75" customHeight="1" thickBot="1">
      <c r="C33" s="49" t="s">
        <v>11</v>
      </c>
      <c r="D33" s="50" t="s">
        <v>7</v>
      </c>
      <c r="E33" s="51" t="s">
        <v>8</v>
      </c>
      <c r="F33" s="52" t="s">
        <v>1</v>
      </c>
      <c r="G33" s="52" t="s">
        <v>2</v>
      </c>
      <c r="H33" s="50" t="s">
        <v>3</v>
      </c>
      <c r="I33" s="52" t="s">
        <v>4</v>
      </c>
      <c r="J33" s="53" t="s">
        <v>5</v>
      </c>
      <c r="K33" s="132" t="str">
        <f>C34</f>
        <v>須磨ライズ</v>
      </c>
      <c r="L33" s="132"/>
      <c r="M33" s="132"/>
      <c r="N33" s="130" t="str">
        <f>C36</f>
        <v>若草</v>
      </c>
      <c r="O33" s="130"/>
      <c r="P33" s="130"/>
      <c r="Q33" s="130" t="str">
        <f>C38</f>
        <v>神戸</v>
      </c>
      <c r="R33" s="130"/>
      <c r="S33" s="130"/>
      <c r="T33" s="130" t="str">
        <f>C40</f>
        <v>妙法寺</v>
      </c>
      <c r="U33" s="130"/>
      <c r="V33" s="130"/>
      <c r="W33" s="130" t="str">
        <f>C42</f>
        <v>神戸福田</v>
      </c>
      <c r="X33" s="130"/>
      <c r="Y33" s="131"/>
      <c r="AA33" s="49" t="s">
        <v>12</v>
      </c>
      <c r="AB33" s="50" t="s">
        <v>7</v>
      </c>
      <c r="AC33" s="51" t="s">
        <v>8</v>
      </c>
      <c r="AD33" s="52" t="s">
        <v>1</v>
      </c>
      <c r="AE33" s="52" t="s">
        <v>2</v>
      </c>
      <c r="AF33" s="50" t="s">
        <v>3</v>
      </c>
      <c r="AG33" s="52" t="s">
        <v>4</v>
      </c>
      <c r="AH33" s="53" t="s">
        <v>5</v>
      </c>
      <c r="AI33" s="132" t="str">
        <f>AA34</f>
        <v>花谷</v>
      </c>
      <c r="AJ33" s="132"/>
      <c r="AK33" s="132"/>
      <c r="AL33" s="130" t="str">
        <f>AA36</f>
        <v>真陽</v>
      </c>
      <c r="AM33" s="130"/>
      <c r="AN33" s="130"/>
      <c r="AO33" s="130" t="str">
        <f>AA38</f>
        <v>和田岬</v>
      </c>
      <c r="AP33" s="130"/>
      <c r="AQ33" s="130"/>
      <c r="AR33" s="130" t="str">
        <f>AA40</f>
        <v>板宿</v>
      </c>
      <c r="AS33" s="130"/>
      <c r="AT33" s="130"/>
      <c r="AU33" s="130" t="str">
        <f>AA42</f>
        <v>長坂</v>
      </c>
      <c r="AV33" s="130"/>
      <c r="AW33" s="131"/>
    </row>
    <row r="34" spans="3:49" s="3" customFormat="1" ht="21.75" customHeight="1">
      <c r="C34" s="125" t="s">
        <v>23</v>
      </c>
      <c r="D34" s="126">
        <f>F34+H34</f>
        <v>3.5</v>
      </c>
      <c r="E34" s="127">
        <v>4</v>
      </c>
      <c r="F34" s="128">
        <v>3</v>
      </c>
      <c r="G34" s="128">
        <f>IF(K35="●",1)+IF(N35="●",1)+IF(Q35="●",1)+IF(T35="●",1)+IF(W35="●",1)</f>
        <v>0</v>
      </c>
      <c r="H34" s="129">
        <f>IF(K35="▲",0.5)+IF(N35="▲",0.5)+IF(Q35="▲",0.5)+IF(T35="▲",0.5)+IF(W35="▲",0.5)</f>
        <v>0.5</v>
      </c>
      <c r="I34" s="120">
        <f>M34+P34+S34+V34+Y34</f>
        <v>7</v>
      </c>
      <c r="J34" s="121">
        <f>K34+N34+Q34+T34+W34</f>
        <v>29</v>
      </c>
      <c r="K34" s="122"/>
      <c r="L34" s="123"/>
      <c r="M34" s="124"/>
      <c r="N34" s="54">
        <v>3</v>
      </c>
      <c r="O34" s="55" t="s">
        <v>6</v>
      </c>
      <c r="P34" s="56">
        <v>3</v>
      </c>
      <c r="Q34" s="54">
        <v>4</v>
      </c>
      <c r="R34" s="55" t="s">
        <v>6</v>
      </c>
      <c r="S34" s="56">
        <v>3</v>
      </c>
      <c r="T34" s="54">
        <v>13</v>
      </c>
      <c r="U34" s="55" t="s">
        <v>6</v>
      </c>
      <c r="V34" s="56">
        <v>0</v>
      </c>
      <c r="W34" s="54">
        <v>9</v>
      </c>
      <c r="X34" s="55" t="s">
        <v>6</v>
      </c>
      <c r="Y34" s="57">
        <v>1</v>
      </c>
      <c r="AA34" s="125" t="s">
        <v>28</v>
      </c>
      <c r="AB34" s="126">
        <f>AD34+AF34</f>
        <v>4</v>
      </c>
      <c r="AC34" s="127">
        <v>4</v>
      </c>
      <c r="AD34" s="128">
        <v>4</v>
      </c>
      <c r="AE34" s="128">
        <f>IF(AI35="●",1)+IF(AL35="●",1)+IF(AO35="●",1)+IF(AR35="●",1)+IF(AU35="●",1)</f>
        <v>0</v>
      </c>
      <c r="AF34" s="129">
        <f>IF(AI35="▲",0.5)+IF(AL35="▲",0.5)+IF(AO35="▲",0.5)+IF(AR35="▲",0.5)+IF(AU35="▲",0.5)</f>
        <v>0</v>
      </c>
      <c r="AG34" s="120">
        <f>AK34+AN34+AQ34+AT34+AW34</f>
        <v>2</v>
      </c>
      <c r="AH34" s="121">
        <f>AI34+AL34+AO34+AR34+AU34</f>
        <v>33</v>
      </c>
      <c r="AI34" s="122"/>
      <c r="AJ34" s="123"/>
      <c r="AK34" s="124"/>
      <c r="AL34" s="54">
        <v>6</v>
      </c>
      <c r="AM34" s="55" t="s">
        <v>6</v>
      </c>
      <c r="AN34" s="56">
        <v>1</v>
      </c>
      <c r="AO34" s="54">
        <v>11</v>
      </c>
      <c r="AP34" s="55" t="s">
        <v>6</v>
      </c>
      <c r="AQ34" s="56">
        <v>0</v>
      </c>
      <c r="AR34" s="54">
        <v>6</v>
      </c>
      <c r="AS34" s="55" t="s">
        <v>6</v>
      </c>
      <c r="AT34" s="56">
        <v>1</v>
      </c>
      <c r="AU34" s="54">
        <v>10</v>
      </c>
      <c r="AV34" s="55" t="s">
        <v>6</v>
      </c>
      <c r="AW34" s="57">
        <v>0</v>
      </c>
    </row>
    <row r="35" spans="3:49" s="3" customFormat="1" ht="21.75" customHeight="1">
      <c r="C35" s="115"/>
      <c r="D35" s="117"/>
      <c r="E35" s="118"/>
      <c r="F35" s="113"/>
      <c r="G35" s="113"/>
      <c r="H35" s="114"/>
      <c r="I35" s="90"/>
      <c r="J35" s="92"/>
      <c r="K35" s="96"/>
      <c r="L35" s="97"/>
      <c r="M35" s="98"/>
      <c r="N35" s="87" t="s">
        <v>46</v>
      </c>
      <c r="O35" s="88"/>
      <c r="P35" s="119"/>
      <c r="Q35" s="87" t="s">
        <v>40</v>
      </c>
      <c r="R35" s="88"/>
      <c r="S35" s="119"/>
      <c r="T35" s="87" t="s">
        <v>38</v>
      </c>
      <c r="U35" s="88"/>
      <c r="V35" s="119"/>
      <c r="W35" s="87" t="s">
        <v>50</v>
      </c>
      <c r="X35" s="88"/>
      <c r="Y35" s="89"/>
      <c r="AA35" s="115"/>
      <c r="AB35" s="117"/>
      <c r="AC35" s="118"/>
      <c r="AD35" s="113"/>
      <c r="AE35" s="113"/>
      <c r="AF35" s="114"/>
      <c r="AG35" s="90"/>
      <c r="AH35" s="92"/>
      <c r="AI35" s="96"/>
      <c r="AJ35" s="97"/>
      <c r="AK35" s="98"/>
      <c r="AL35" s="87" t="s">
        <v>36</v>
      </c>
      <c r="AM35" s="88"/>
      <c r="AN35" s="119"/>
      <c r="AO35" s="87" t="s">
        <v>48</v>
      </c>
      <c r="AP35" s="88"/>
      <c r="AQ35" s="119"/>
      <c r="AR35" s="87" t="s">
        <v>38</v>
      </c>
      <c r="AS35" s="88"/>
      <c r="AT35" s="119"/>
      <c r="AU35" s="87" t="s">
        <v>52</v>
      </c>
      <c r="AV35" s="88"/>
      <c r="AW35" s="89"/>
    </row>
    <row r="36" spans="3:49" s="3" customFormat="1" ht="21.75" customHeight="1">
      <c r="C36" s="115" t="s">
        <v>24</v>
      </c>
      <c r="D36" s="109">
        <v>2.5</v>
      </c>
      <c r="E36" s="111">
        <f>(F36+G36)+(H36*2)</f>
        <v>4</v>
      </c>
      <c r="F36" s="82">
        <v>2</v>
      </c>
      <c r="G36" s="82">
        <f>IF(K37="●",1)+IF(N37="●",1)+IF(Q37="●",1)+IF(T37="●",1)+IF(W37="●",1)</f>
        <v>1</v>
      </c>
      <c r="H36" s="99">
        <f>IF(K37="▲",0.5)+IF(N37="▲",0.5)+IF(Q37="▲",0.5)+IF(T37="▲",0.5)+IF(W37="▲",0.5)</f>
        <v>0.5</v>
      </c>
      <c r="I36" s="90">
        <f>M36+P36+S36+V36+Y36</f>
        <v>17</v>
      </c>
      <c r="J36" s="91">
        <f>K36+N36+Q36+T36+W36</f>
        <v>14</v>
      </c>
      <c r="K36" s="58">
        <f>P34</f>
        <v>3</v>
      </c>
      <c r="L36" s="59" t="s">
        <v>6</v>
      </c>
      <c r="M36" s="60">
        <f>N34</f>
        <v>3</v>
      </c>
      <c r="N36" s="93"/>
      <c r="O36" s="94"/>
      <c r="P36" s="95"/>
      <c r="Q36" s="61">
        <v>4</v>
      </c>
      <c r="R36" s="62" t="s">
        <v>6</v>
      </c>
      <c r="S36" s="63">
        <v>9</v>
      </c>
      <c r="T36" s="61">
        <v>3</v>
      </c>
      <c r="U36" s="62" t="s">
        <v>6</v>
      </c>
      <c r="V36" s="63">
        <v>2</v>
      </c>
      <c r="W36" s="61">
        <v>4</v>
      </c>
      <c r="X36" s="62" t="s">
        <v>6</v>
      </c>
      <c r="Y36" s="64">
        <v>3</v>
      </c>
      <c r="AA36" s="115" t="s">
        <v>29</v>
      </c>
      <c r="AB36" s="116">
        <f>AD36+AF36</f>
        <v>2</v>
      </c>
      <c r="AC36" s="111">
        <f>(AD36+AE36)+(AF36*2)</f>
        <v>4</v>
      </c>
      <c r="AD36" s="82">
        <v>2</v>
      </c>
      <c r="AE36" s="82">
        <f>IF(AI37="●",1)+IF(AL37="●",1)+IF(AO37="●",1)+IF(AR37="●",1)+IF(AU37="●",1)</f>
        <v>2</v>
      </c>
      <c r="AF36" s="99">
        <f>IF(AI37="▲",0.5)+IF(AL37="▲",0.5)+IF(AO37="▲",0.5)+IF(AR37="▲",0.5)+IF(AU37="▲",0.5)</f>
        <v>0</v>
      </c>
      <c r="AG36" s="90">
        <f>AK36+AN36+AQ36+AT36+AW36</f>
        <v>19</v>
      </c>
      <c r="AH36" s="91">
        <f>AI36+AL36+AO36+AR36+AU36</f>
        <v>11</v>
      </c>
      <c r="AI36" s="58">
        <f>AN34</f>
        <v>1</v>
      </c>
      <c r="AJ36" s="59" t="s">
        <v>6</v>
      </c>
      <c r="AK36" s="60">
        <f>AL34</f>
        <v>6</v>
      </c>
      <c r="AL36" s="93"/>
      <c r="AM36" s="94"/>
      <c r="AN36" s="95"/>
      <c r="AO36" s="61">
        <v>5</v>
      </c>
      <c r="AP36" s="62" t="s">
        <v>6</v>
      </c>
      <c r="AQ36" s="63">
        <v>4</v>
      </c>
      <c r="AR36" s="61">
        <v>4</v>
      </c>
      <c r="AS36" s="62" t="s">
        <v>6</v>
      </c>
      <c r="AT36" s="63">
        <v>1</v>
      </c>
      <c r="AU36" s="61">
        <v>1</v>
      </c>
      <c r="AV36" s="62" t="s">
        <v>6</v>
      </c>
      <c r="AW36" s="64">
        <v>8</v>
      </c>
    </row>
    <row r="37" spans="3:49" s="3" customFormat="1" ht="21.75" customHeight="1">
      <c r="C37" s="115"/>
      <c r="D37" s="117"/>
      <c r="E37" s="118"/>
      <c r="F37" s="113"/>
      <c r="G37" s="113"/>
      <c r="H37" s="114"/>
      <c r="I37" s="90"/>
      <c r="J37" s="92"/>
      <c r="K37" s="84" t="str">
        <f>IF(N35="○","●",IF(N35="●","○",IF(N35="▲","▲","")))</f>
        <v>▲</v>
      </c>
      <c r="L37" s="85"/>
      <c r="M37" s="86"/>
      <c r="N37" s="96"/>
      <c r="O37" s="97"/>
      <c r="P37" s="98"/>
      <c r="Q37" s="87" t="s">
        <v>34</v>
      </c>
      <c r="R37" s="88"/>
      <c r="S37" s="119"/>
      <c r="T37" s="87" t="s">
        <v>42</v>
      </c>
      <c r="U37" s="88"/>
      <c r="V37" s="119"/>
      <c r="W37" s="87" t="s">
        <v>38</v>
      </c>
      <c r="X37" s="88"/>
      <c r="Y37" s="89"/>
      <c r="AA37" s="115"/>
      <c r="AB37" s="117"/>
      <c r="AC37" s="118"/>
      <c r="AD37" s="113"/>
      <c r="AE37" s="113"/>
      <c r="AF37" s="114"/>
      <c r="AG37" s="90"/>
      <c r="AH37" s="92"/>
      <c r="AI37" s="84" t="str">
        <f>IF(AL35="○","●",IF(AL35="●","○",IF(AL35="▲","▲","")))</f>
        <v>●</v>
      </c>
      <c r="AJ37" s="85"/>
      <c r="AK37" s="86"/>
      <c r="AL37" s="96"/>
      <c r="AM37" s="97"/>
      <c r="AN37" s="98"/>
      <c r="AO37" s="87" t="s">
        <v>38</v>
      </c>
      <c r="AP37" s="88"/>
      <c r="AQ37" s="119"/>
      <c r="AR37" s="87" t="s">
        <v>52</v>
      </c>
      <c r="AS37" s="88"/>
      <c r="AT37" s="119"/>
      <c r="AU37" s="87" t="s">
        <v>39</v>
      </c>
      <c r="AV37" s="88"/>
      <c r="AW37" s="89"/>
    </row>
    <row r="38" spans="3:49" s="3" customFormat="1" ht="21.75" customHeight="1">
      <c r="C38" s="115" t="s">
        <v>25</v>
      </c>
      <c r="D38" s="116">
        <f>F38+H38</f>
        <v>1</v>
      </c>
      <c r="E38" s="111">
        <f>(F38+G38)+(H38*2)</f>
        <v>4</v>
      </c>
      <c r="F38" s="82">
        <f>IF(K39="○",1)+IF(N39="○",1)+IF(Q39="○",1)+IF(T39="○",1)+IF(W39="○",1)</f>
        <v>1</v>
      </c>
      <c r="G38" s="82">
        <f>IF(K39="●",1)+IF(N39="●",1)+IF(Q39="●",1)+IF(T39="●",1)+IF(W39="●",1)</f>
        <v>3</v>
      </c>
      <c r="H38" s="99">
        <f>IF(K39="▲",0.5)+IF(N39="▲",0.5)+IF(Q39="▲",0.5)+IF(T39="▲",0.5)+IF(W39="▲",0.5)</f>
        <v>0</v>
      </c>
      <c r="I38" s="90">
        <f>M38+P38+S38+V38+Y38</f>
        <v>13</v>
      </c>
      <c r="J38" s="91">
        <f>K38+N38+Q38+T38+W38</f>
        <v>14</v>
      </c>
      <c r="K38" s="58">
        <f>S34</f>
        <v>3</v>
      </c>
      <c r="L38" s="59" t="s">
        <v>6</v>
      </c>
      <c r="M38" s="60">
        <f>Q34</f>
        <v>4</v>
      </c>
      <c r="N38" s="65">
        <f>S36</f>
        <v>9</v>
      </c>
      <c r="O38" s="59" t="s">
        <v>6</v>
      </c>
      <c r="P38" s="60">
        <f>Q36</f>
        <v>4</v>
      </c>
      <c r="Q38" s="93"/>
      <c r="R38" s="94"/>
      <c r="S38" s="95"/>
      <c r="T38" s="61">
        <v>0</v>
      </c>
      <c r="U38" s="62" t="s">
        <v>6</v>
      </c>
      <c r="V38" s="63">
        <v>2</v>
      </c>
      <c r="W38" s="61">
        <v>2</v>
      </c>
      <c r="X38" s="62" t="s">
        <v>6</v>
      </c>
      <c r="Y38" s="64">
        <v>3</v>
      </c>
      <c r="AA38" s="115" t="s">
        <v>30</v>
      </c>
      <c r="AB38" s="116">
        <f>AD38+AF38</f>
        <v>1</v>
      </c>
      <c r="AC38" s="111">
        <f>(AD38+AE38)+(AF38*2)</f>
        <v>4</v>
      </c>
      <c r="AD38" s="82">
        <f>IF(AI39="○",1)+IF(AL39="○",1)+IF(AO39="○",1)+IF(AR39="○",1)+IF(AU39="○",1)</f>
        <v>1</v>
      </c>
      <c r="AE38" s="82">
        <f>IF(AI39="●",1)+IF(AL39="●",1)+IF(AO39="●",1)+IF(AR39="●",1)+IF(AU39="●",1)</f>
        <v>3</v>
      </c>
      <c r="AF38" s="99">
        <f>IF(AI39="▲",0.5)+IF(AL39="▲",0.5)+IF(AO39="▲",0.5)+IF(AR39="▲",0.5)+IF(AU39="▲",0.5)</f>
        <v>0</v>
      </c>
      <c r="AG38" s="90">
        <f>AK38+AN38+AQ38+AT38+AW38</f>
        <v>24</v>
      </c>
      <c r="AH38" s="91">
        <f>AI38+AL38+AO38+AR38+AU38</f>
        <v>8</v>
      </c>
      <c r="AI38" s="58">
        <f>AQ34</f>
        <v>0</v>
      </c>
      <c r="AJ38" s="59" t="s">
        <v>6</v>
      </c>
      <c r="AK38" s="60">
        <f>AO34</f>
        <v>11</v>
      </c>
      <c r="AL38" s="65">
        <f>AQ36</f>
        <v>4</v>
      </c>
      <c r="AM38" s="59" t="s">
        <v>6</v>
      </c>
      <c r="AN38" s="60">
        <f>AO36</f>
        <v>5</v>
      </c>
      <c r="AO38" s="93"/>
      <c r="AP38" s="94"/>
      <c r="AQ38" s="95"/>
      <c r="AR38" s="61">
        <v>1</v>
      </c>
      <c r="AS38" s="62" t="s">
        <v>6</v>
      </c>
      <c r="AT38" s="63">
        <v>7</v>
      </c>
      <c r="AU38" s="61">
        <v>3</v>
      </c>
      <c r="AV38" s="62" t="s">
        <v>6</v>
      </c>
      <c r="AW38" s="64">
        <v>1</v>
      </c>
    </row>
    <row r="39" spans="3:49" s="3" customFormat="1" ht="21.75" customHeight="1">
      <c r="C39" s="115"/>
      <c r="D39" s="117"/>
      <c r="E39" s="118"/>
      <c r="F39" s="113"/>
      <c r="G39" s="113"/>
      <c r="H39" s="114"/>
      <c r="I39" s="90"/>
      <c r="J39" s="92"/>
      <c r="K39" s="84" t="s">
        <v>41</v>
      </c>
      <c r="L39" s="85"/>
      <c r="M39" s="86"/>
      <c r="N39" s="84" t="str">
        <f>IF(Q37="○","●",IF(Q37="●","○",IF(Q37="▲","▲","")))</f>
        <v>○</v>
      </c>
      <c r="O39" s="85"/>
      <c r="P39" s="86"/>
      <c r="Q39" s="96"/>
      <c r="R39" s="97"/>
      <c r="S39" s="98"/>
      <c r="T39" s="87" t="s">
        <v>51</v>
      </c>
      <c r="U39" s="88"/>
      <c r="V39" s="119"/>
      <c r="W39" s="87" t="s">
        <v>47</v>
      </c>
      <c r="X39" s="88"/>
      <c r="Y39" s="89"/>
      <c r="AA39" s="115"/>
      <c r="AB39" s="117"/>
      <c r="AC39" s="118"/>
      <c r="AD39" s="113"/>
      <c r="AE39" s="113"/>
      <c r="AF39" s="114"/>
      <c r="AG39" s="90"/>
      <c r="AH39" s="92"/>
      <c r="AI39" s="84" t="s">
        <v>47</v>
      </c>
      <c r="AJ39" s="85"/>
      <c r="AK39" s="86"/>
      <c r="AL39" s="84" t="s">
        <v>34</v>
      </c>
      <c r="AM39" s="85"/>
      <c r="AN39" s="86"/>
      <c r="AO39" s="96"/>
      <c r="AP39" s="97"/>
      <c r="AQ39" s="98"/>
      <c r="AR39" s="87" t="s">
        <v>34</v>
      </c>
      <c r="AS39" s="88"/>
      <c r="AT39" s="119"/>
      <c r="AU39" s="87" t="s">
        <v>36</v>
      </c>
      <c r="AV39" s="88"/>
      <c r="AW39" s="89"/>
    </row>
    <row r="40" spans="3:49" s="3" customFormat="1" ht="21.75" customHeight="1">
      <c r="C40" s="115" t="s">
        <v>26</v>
      </c>
      <c r="D40" s="116">
        <f>F40+H40</f>
        <v>2</v>
      </c>
      <c r="E40" s="111">
        <f>(F40+G40)++(H40*2)</f>
        <v>4</v>
      </c>
      <c r="F40" s="82">
        <v>2</v>
      </c>
      <c r="G40" s="82">
        <f>IF(K41="●",1)+IF(N41="●",1)+IF(Q41="●",1)+IF(T41="●",1)+IF(W41="●",1)</f>
        <v>2</v>
      </c>
      <c r="H40" s="99">
        <f>IF(K41="▲",0.5)+IF(N41="▲",0.5)+IF(Q41="▲",0.5)+IF(T41="▲",0.5)+IF(W41="▲",0.5)</f>
        <v>0</v>
      </c>
      <c r="I40" s="90">
        <f>M40+P40+S40+V40+Y40</f>
        <v>17</v>
      </c>
      <c r="J40" s="91">
        <f>K40+N40+Q40+T40+W40</f>
        <v>8</v>
      </c>
      <c r="K40" s="58">
        <f>V34</f>
        <v>0</v>
      </c>
      <c r="L40" s="59" t="s">
        <v>6</v>
      </c>
      <c r="M40" s="60">
        <f>T34</f>
        <v>13</v>
      </c>
      <c r="N40" s="65">
        <f>V36</f>
        <v>2</v>
      </c>
      <c r="O40" s="59" t="s">
        <v>6</v>
      </c>
      <c r="P40" s="60">
        <f>T36</f>
        <v>3</v>
      </c>
      <c r="Q40" s="65">
        <f>V38</f>
        <v>2</v>
      </c>
      <c r="R40" s="59" t="s">
        <v>6</v>
      </c>
      <c r="S40" s="60">
        <f>T38</f>
        <v>0</v>
      </c>
      <c r="T40" s="93"/>
      <c r="U40" s="94"/>
      <c r="V40" s="95"/>
      <c r="W40" s="61">
        <v>4</v>
      </c>
      <c r="X40" s="62" t="s">
        <v>6</v>
      </c>
      <c r="Y40" s="64">
        <v>1</v>
      </c>
      <c r="AA40" s="115" t="s">
        <v>31</v>
      </c>
      <c r="AB40" s="116">
        <f>AD40+AF40</f>
        <v>2</v>
      </c>
      <c r="AC40" s="111">
        <v>4</v>
      </c>
      <c r="AD40" s="82">
        <v>2</v>
      </c>
      <c r="AE40" s="82">
        <f>IF(AI41="●",1)+IF(AL41="●",1)+IF(AO41="●",1)+IF(AR41="●",1)+IF(AU41="●",1)</f>
        <v>2</v>
      </c>
      <c r="AF40" s="99">
        <f>IF(AI41="▲",0.5)+IF(AL41="▲",0.5)+IF(AO41="▲",0.5)+IF(AR41="▲",0.5)+IF(AU41="▲",0.5)</f>
        <v>0</v>
      </c>
      <c r="AG40" s="90">
        <f>AK40+AN40+AQ40+AT40+AW40</f>
        <v>11</v>
      </c>
      <c r="AH40" s="91">
        <f>AI40+AL40+AO40+AR40+AU40</f>
        <v>14</v>
      </c>
      <c r="AI40" s="58">
        <f>AT34</f>
        <v>1</v>
      </c>
      <c r="AJ40" s="59" t="s">
        <v>6</v>
      </c>
      <c r="AK40" s="60">
        <f>AR34</f>
        <v>6</v>
      </c>
      <c r="AL40" s="65">
        <f>AT36</f>
        <v>1</v>
      </c>
      <c r="AM40" s="59" t="s">
        <v>6</v>
      </c>
      <c r="AN40" s="60">
        <f>AR36</f>
        <v>4</v>
      </c>
      <c r="AO40" s="65">
        <f>AT38</f>
        <v>7</v>
      </c>
      <c r="AP40" s="59" t="s">
        <v>6</v>
      </c>
      <c r="AQ40" s="60">
        <f>AR38</f>
        <v>1</v>
      </c>
      <c r="AR40" s="93"/>
      <c r="AS40" s="94"/>
      <c r="AT40" s="95"/>
      <c r="AU40" s="61">
        <v>5</v>
      </c>
      <c r="AV40" s="62" t="s">
        <v>6</v>
      </c>
      <c r="AW40" s="64">
        <v>0</v>
      </c>
    </row>
    <row r="41" spans="3:49" s="3" customFormat="1" ht="21.75" customHeight="1">
      <c r="C41" s="115"/>
      <c r="D41" s="117"/>
      <c r="E41" s="118"/>
      <c r="F41" s="113"/>
      <c r="G41" s="113"/>
      <c r="H41" s="114"/>
      <c r="I41" s="90"/>
      <c r="J41" s="92"/>
      <c r="K41" s="84" t="s">
        <v>34</v>
      </c>
      <c r="L41" s="85"/>
      <c r="M41" s="86"/>
      <c r="N41" s="84" t="s">
        <v>39</v>
      </c>
      <c r="O41" s="85"/>
      <c r="P41" s="86"/>
      <c r="Q41" s="84" t="str">
        <f>IF(T39="○","●",IF(T39="●","○",IF(T39="▲","▲","")))</f>
        <v>○</v>
      </c>
      <c r="R41" s="85"/>
      <c r="S41" s="86"/>
      <c r="T41" s="96"/>
      <c r="U41" s="97"/>
      <c r="V41" s="98"/>
      <c r="W41" s="87" t="s">
        <v>48</v>
      </c>
      <c r="X41" s="88"/>
      <c r="Y41" s="89"/>
      <c r="AA41" s="115"/>
      <c r="AB41" s="117"/>
      <c r="AC41" s="118"/>
      <c r="AD41" s="113"/>
      <c r="AE41" s="113"/>
      <c r="AF41" s="114"/>
      <c r="AG41" s="90"/>
      <c r="AH41" s="92"/>
      <c r="AI41" s="84" t="s">
        <v>57</v>
      </c>
      <c r="AJ41" s="85"/>
      <c r="AK41" s="86"/>
      <c r="AL41" s="84" t="s">
        <v>54</v>
      </c>
      <c r="AM41" s="85"/>
      <c r="AN41" s="86"/>
      <c r="AO41" s="84" t="str">
        <f>IF(AR39="○","●",IF(AR39="●","○",IF(AR39="▲","▲","")))</f>
        <v>○</v>
      </c>
      <c r="AP41" s="85"/>
      <c r="AQ41" s="86"/>
      <c r="AR41" s="96"/>
      <c r="AS41" s="97"/>
      <c r="AT41" s="98"/>
      <c r="AU41" s="87" t="s">
        <v>48</v>
      </c>
      <c r="AV41" s="88"/>
      <c r="AW41" s="89"/>
    </row>
    <row r="42" spans="3:49" s="3" customFormat="1" ht="21.75" customHeight="1">
      <c r="C42" s="107" t="s">
        <v>27</v>
      </c>
      <c r="D42" s="109">
        <f>F42+H42</f>
        <v>1</v>
      </c>
      <c r="E42" s="111">
        <f>(F42+G42)+(H42*2)</f>
        <v>4</v>
      </c>
      <c r="F42" s="82">
        <f>IF(K43="○",1)+IF(N43="○",1)+IF(Q43="○",1)+IF(T43="○",1)+IF(W43="○",1)</f>
        <v>1</v>
      </c>
      <c r="G42" s="82">
        <f>IF(K43="●",1)+IF(N43="●",1)+IF(Q43="●",1)+IF(T43="●",1)+IF(W43="●",1)</f>
        <v>3</v>
      </c>
      <c r="H42" s="99">
        <f>IF(K43="▲",0.5)+IF(N43="▲",0.5)+IF(Q43="▲",0.5)+IF(T43="▲",0.5)+IF(W43="▲",0.5)</f>
        <v>0</v>
      </c>
      <c r="I42" s="90">
        <f>M42+P42+S42+V42+Y42</f>
        <v>19</v>
      </c>
      <c r="J42" s="91">
        <f>K42+N42+Q42+T42+W42</f>
        <v>8</v>
      </c>
      <c r="K42" s="58">
        <f>Y34</f>
        <v>1</v>
      </c>
      <c r="L42" s="59" t="s">
        <v>6</v>
      </c>
      <c r="M42" s="60">
        <f>W34</f>
        <v>9</v>
      </c>
      <c r="N42" s="65">
        <f>Y36</f>
        <v>3</v>
      </c>
      <c r="O42" s="59" t="s">
        <v>6</v>
      </c>
      <c r="P42" s="60">
        <f>W36</f>
        <v>4</v>
      </c>
      <c r="Q42" s="65">
        <f>Y38</f>
        <v>3</v>
      </c>
      <c r="R42" s="59" t="s">
        <v>6</v>
      </c>
      <c r="S42" s="60">
        <f>W38</f>
        <v>2</v>
      </c>
      <c r="T42" s="65">
        <f>Y40</f>
        <v>1</v>
      </c>
      <c r="U42" s="59" t="s">
        <v>6</v>
      </c>
      <c r="V42" s="60">
        <f>W40</f>
        <v>4</v>
      </c>
      <c r="W42" s="93"/>
      <c r="X42" s="94"/>
      <c r="Y42" s="103"/>
      <c r="AA42" s="107" t="s">
        <v>32</v>
      </c>
      <c r="AB42" s="116">
        <f>AD42+AF42</f>
        <v>1</v>
      </c>
      <c r="AC42" s="111">
        <f>(AD42+AE42)+(AF42*2)</f>
        <v>4</v>
      </c>
      <c r="AD42" s="82">
        <f>IF(AI43="○",1)+IF(AL43="○",1)+IF(AO43="○",1)+IF(AR43="○",1)+IF(AU43="○",1)</f>
        <v>1</v>
      </c>
      <c r="AE42" s="82">
        <f>IF(AI43="●",1)+IF(AL43="●",1)+IF(AO43="●",1)+IF(AR43="●",1)+IF(AU43="●",1)</f>
        <v>3</v>
      </c>
      <c r="AF42" s="99">
        <f>IF(AI43="▲",0.5)+IF(AL43="▲",0.5)+IF(AO43="▲",0.5)+IF(AR43="▲",0.5)+IF(AU43="▲",0.5)</f>
        <v>0</v>
      </c>
      <c r="AG42" s="90">
        <f>AK42+AN42+AQ42+AT42+AW42</f>
        <v>19</v>
      </c>
      <c r="AH42" s="91">
        <f>AI42+AL42+AO42+AR42+AU42</f>
        <v>9</v>
      </c>
      <c r="AI42" s="58">
        <f>AW34</f>
        <v>0</v>
      </c>
      <c r="AJ42" s="59" t="s">
        <v>6</v>
      </c>
      <c r="AK42" s="60">
        <f>AU34</f>
        <v>10</v>
      </c>
      <c r="AL42" s="65">
        <f>AW36</f>
        <v>8</v>
      </c>
      <c r="AM42" s="59" t="s">
        <v>6</v>
      </c>
      <c r="AN42" s="60">
        <f>AU36</f>
        <v>1</v>
      </c>
      <c r="AO42" s="65">
        <f>AW38</f>
        <v>1</v>
      </c>
      <c r="AP42" s="59" t="s">
        <v>6</v>
      </c>
      <c r="AQ42" s="60">
        <f>AU38</f>
        <v>3</v>
      </c>
      <c r="AR42" s="65">
        <f>AW40</f>
        <v>0</v>
      </c>
      <c r="AS42" s="59" t="s">
        <v>6</v>
      </c>
      <c r="AT42" s="60">
        <f>AU40</f>
        <v>5</v>
      </c>
      <c r="AU42" s="93"/>
      <c r="AV42" s="94"/>
      <c r="AW42" s="103"/>
    </row>
    <row r="43" spans="3:49" s="3" customFormat="1" ht="21.75" customHeight="1" thickBot="1">
      <c r="C43" s="108"/>
      <c r="D43" s="110"/>
      <c r="E43" s="112"/>
      <c r="F43" s="83"/>
      <c r="G43" s="83"/>
      <c r="H43" s="100"/>
      <c r="I43" s="101"/>
      <c r="J43" s="102"/>
      <c r="K43" s="78" t="s">
        <v>34</v>
      </c>
      <c r="L43" s="79"/>
      <c r="M43" s="80"/>
      <c r="N43" s="78" t="s">
        <v>34</v>
      </c>
      <c r="O43" s="79"/>
      <c r="P43" s="80"/>
      <c r="Q43" s="81" t="str">
        <f>IF(W39="○","●",IF(W39="●","○",IF(W39="▲","▲","")))</f>
        <v>○</v>
      </c>
      <c r="R43" s="79"/>
      <c r="S43" s="80"/>
      <c r="T43" s="78" t="s">
        <v>47</v>
      </c>
      <c r="U43" s="79"/>
      <c r="V43" s="80"/>
      <c r="W43" s="104"/>
      <c r="X43" s="105"/>
      <c r="Y43" s="106"/>
      <c r="AA43" s="108"/>
      <c r="AB43" s="110"/>
      <c r="AC43" s="112"/>
      <c r="AD43" s="83"/>
      <c r="AE43" s="83"/>
      <c r="AF43" s="100"/>
      <c r="AG43" s="101"/>
      <c r="AH43" s="102"/>
      <c r="AI43" s="78" t="s">
        <v>53</v>
      </c>
      <c r="AJ43" s="79"/>
      <c r="AK43" s="80"/>
      <c r="AL43" s="78" t="str">
        <f>IF(AU37="○","●",IF(AU37="●","○",IF(AU37="▲","▲","")))</f>
        <v>○</v>
      </c>
      <c r="AM43" s="79"/>
      <c r="AN43" s="80"/>
      <c r="AO43" s="81" t="str">
        <f>IF(AU39="○","●",IF(AU39="●","○",IF(AU39="▲","▲","")))</f>
        <v>●</v>
      </c>
      <c r="AP43" s="79"/>
      <c r="AQ43" s="80"/>
      <c r="AR43" s="78" t="s">
        <v>47</v>
      </c>
      <c r="AS43" s="79"/>
      <c r="AT43" s="80"/>
      <c r="AU43" s="104"/>
      <c r="AV43" s="105"/>
      <c r="AW43" s="106"/>
    </row>
    <row r="44" spans="3:49" s="8" customFormat="1">
      <c r="D44" s="27"/>
      <c r="E44" s="12"/>
      <c r="F44" s="12"/>
      <c r="G44" s="12"/>
      <c r="H44" s="27"/>
      <c r="I44" s="12"/>
      <c r="J44" s="12"/>
      <c r="AB44" s="27"/>
      <c r="AC44" s="12"/>
      <c r="AD44" s="12"/>
      <c r="AE44" s="12"/>
      <c r="AF44" s="27"/>
      <c r="AG44" s="12"/>
      <c r="AH44" s="12"/>
    </row>
    <row r="45" spans="3:49" s="8" customFormat="1">
      <c r="D45" s="27"/>
      <c r="E45" s="12"/>
      <c r="F45" s="12"/>
      <c r="G45" s="12"/>
      <c r="H45" s="27"/>
      <c r="I45" s="12"/>
      <c r="J45" s="12"/>
      <c r="AB45" s="27"/>
      <c r="AC45" s="12"/>
      <c r="AD45" s="12"/>
      <c r="AE45" s="12"/>
      <c r="AF45" s="27"/>
      <c r="AG45" s="12"/>
      <c r="AH45" s="12"/>
    </row>
    <row r="46" spans="3:49" s="8" customFormat="1">
      <c r="D46" s="27"/>
      <c r="E46" s="12"/>
      <c r="F46" s="12"/>
      <c r="G46" s="12"/>
      <c r="H46" s="27"/>
      <c r="I46" s="12"/>
      <c r="J46" s="12"/>
      <c r="AB46" s="27"/>
      <c r="AC46" s="12"/>
      <c r="AD46" s="12"/>
      <c r="AE46" s="12"/>
      <c r="AF46" s="27"/>
      <c r="AG46" s="12"/>
      <c r="AH46" s="12"/>
    </row>
    <row r="47" spans="3:49" s="8" customFormat="1">
      <c r="D47" s="27"/>
      <c r="E47" s="12"/>
      <c r="F47" s="12"/>
      <c r="G47" s="12"/>
      <c r="H47" s="27"/>
      <c r="I47" s="12"/>
      <c r="J47" s="12"/>
      <c r="AB47" s="27"/>
      <c r="AC47" s="12"/>
      <c r="AD47" s="12"/>
      <c r="AE47" s="12"/>
      <c r="AF47" s="27"/>
      <c r="AG47" s="12"/>
      <c r="AH47" s="12"/>
    </row>
    <row r="48" spans="3:49" s="8" customFormat="1">
      <c r="D48" s="27"/>
      <c r="E48" s="12"/>
      <c r="F48" s="12"/>
      <c r="G48" s="12"/>
      <c r="H48" s="27"/>
      <c r="I48" s="12"/>
      <c r="J48" s="12"/>
      <c r="AB48" s="27"/>
      <c r="AC48" s="12"/>
      <c r="AD48" s="12"/>
      <c r="AE48" s="12"/>
      <c r="AF48" s="27"/>
      <c r="AG48" s="12"/>
      <c r="AH48" s="12"/>
    </row>
    <row r="49" spans="4:34" s="8" customFormat="1">
      <c r="D49" s="27"/>
      <c r="E49" s="12"/>
      <c r="F49" s="12"/>
      <c r="G49" s="12"/>
      <c r="H49" s="27"/>
      <c r="I49" s="12"/>
      <c r="J49" s="12"/>
      <c r="AB49" s="27"/>
      <c r="AC49" s="12"/>
      <c r="AD49" s="12"/>
      <c r="AE49" s="12"/>
      <c r="AF49" s="27"/>
      <c r="AG49" s="12"/>
      <c r="AH49" s="12"/>
    </row>
    <row r="50" spans="4:34" s="8" customFormat="1">
      <c r="D50" s="27"/>
      <c r="E50" s="12"/>
      <c r="F50" s="12"/>
      <c r="G50" s="12"/>
      <c r="H50" s="27"/>
      <c r="I50" s="12"/>
      <c r="J50" s="12"/>
      <c r="AB50" s="27"/>
      <c r="AC50" s="12"/>
      <c r="AD50" s="12"/>
      <c r="AE50" s="12"/>
      <c r="AF50" s="27"/>
      <c r="AG50" s="12"/>
      <c r="AH50" s="12"/>
    </row>
    <row r="51" spans="4:34" s="8" customFormat="1">
      <c r="D51" s="27"/>
      <c r="E51" s="12"/>
      <c r="F51" s="12"/>
      <c r="G51" s="12"/>
      <c r="H51" s="27"/>
      <c r="I51" s="12"/>
      <c r="J51" s="12"/>
      <c r="AB51" s="27"/>
      <c r="AC51" s="12"/>
      <c r="AD51" s="12"/>
      <c r="AE51" s="12"/>
      <c r="AF51" s="27"/>
      <c r="AG51" s="12"/>
      <c r="AH51" s="12"/>
    </row>
    <row r="52" spans="4:34" s="8" customFormat="1">
      <c r="D52" s="27"/>
      <c r="E52" s="12"/>
      <c r="F52" s="12"/>
      <c r="G52" s="12"/>
      <c r="H52" s="27"/>
      <c r="I52" s="12"/>
      <c r="J52" s="12"/>
      <c r="AB52" s="27"/>
      <c r="AC52" s="12"/>
      <c r="AD52" s="12"/>
      <c r="AE52" s="12"/>
      <c r="AF52" s="27"/>
      <c r="AG52" s="12"/>
      <c r="AH52" s="12"/>
    </row>
    <row r="53" spans="4:34" s="8" customFormat="1">
      <c r="D53" s="27"/>
      <c r="E53" s="12"/>
      <c r="F53" s="12"/>
      <c r="G53" s="12"/>
      <c r="H53" s="27"/>
      <c r="I53" s="12"/>
      <c r="J53" s="12"/>
      <c r="AB53" s="27"/>
      <c r="AC53" s="12"/>
      <c r="AD53" s="12"/>
      <c r="AE53" s="12"/>
      <c r="AF53" s="27"/>
      <c r="AG53" s="12"/>
      <c r="AH53" s="12"/>
    </row>
    <row r="54" spans="4:34" s="8" customFormat="1">
      <c r="D54" s="27"/>
      <c r="E54" s="12"/>
      <c r="F54" s="12"/>
      <c r="G54" s="12"/>
      <c r="H54" s="27"/>
      <c r="I54" s="12"/>
      <c r="J54" s="12"/>
      <c r="AB54" s="27"/>
      <c r="AC54" s="12"/>
      <c r="AD54" s="12"/>
      <c r="AE54" s="12"/>
      <c r="AF54" s="27"/>
      <c r="AG54" s="12"/>
      <c r="AH54" s="12"/>
    </row>
    <row r="55" spans="4:34" s="8" customFormat="1">
      <c r="D55" s="27"/>
      <c r="E55" s="12"/>
      <c r="F55" s="12"/>
      <c r="G55" s="12"/>
      <c r="H55" s="27"/>
      <c r="I55" s="12"/>
      <c r="J55" s="12"/>
      <c r="AB55" s="27"/>
      <c r="AC55" s="12"/>
      <c r="AD55" s="12"/>
      <c r="AE55" s="12"/>
      <c r="AF55" s="27"/>
      <c r="AG55" s="12"/>
      <c r="AH55" s="12"/>
    </row>
    <row r="56" spans="4:34" s="8" customFormat="1">
      <c r="D56" s="27"/>
      <c r="E56" s="12"/>
      <c r="F56" s="12"/>
      <c r="G56" s="12"/>
      <c r="H56" s="27"/>
      <c r="I56" s="12"/>
      <c r="J56" s="12"/>
      <c r="AB56" s="27"/>
      <c r="AC56" s="12"/>
      <c r="AD56" s="12"/>
      <c r="AE56" s="12"/>
      <c r="AF56" s="27"/>
      <c r="AG56" s="12"/>
      <c r="AH56" s="12"/>
    </row>
  </sheetData>
  <mergeCells count="292">
    <mergeCell ref="C28:C29"/>
    <mergeCell ref="D28:D29"/>
    <mergeCell ref="E28:E29"/>
    <mergeCell ref="F28:F29"/>
    <mergeCell ref="G28:G29"/>
    <mergeCell ref="I28:I29"/>
    <mergeCell ref="J28:J29"/>
    <mergeCell ref="W28:Y29"/>
    <mergeCell ref="K29:M29"/>
    <mergeCell ref="N29:P29"/>
    <mergeCell ref="Q29:S29"/>
    <mergeCell ref="T29:V29"/>
    <mergeCell ref="H28:H29"/>
    <mergeCell ref="C26:C27"/>
    <mergeCell ref="D26:D27"/>
    <mergeCell ref="E26:E27"/>
    <mergeCell ref="F26:F27"/>
    <mergeCell ref="G26:G27"/>
    <mergeCell ref="H26:H27"/>
    <mergeCell ref="I26:I27"/>
    <mergeCell ref="J26:J27"/>
    <mergeCell ref="T26:V27"/>
    <mergeCell ref="K27:M27"/>
    <mergeCell ref="N27:P27"/>
    <mergeCell ref="Q27:S27"/>
    <mergeCell ref="C24:C25"/>
    <mergeCell ref="D24:D25"/>
    <mergeCell ref="E24:E25"/>
    <mergeCell ref="F24:F25"/>
    <mergeCell ref="G24:G25"/>
    <mergeCell ref="I24:I25"/>
    <mergeCell ref="J24:J25"/>
    <mergeCell ref="Q24:S25"/>
    <mergeCell ref="K25:M25"/>
    <mergeCell ref="N25:P25"/>
    <mergeCell ref="C22:C23"/>
    <mergeCell ref="D22:D23"/>
    <mergeCell ref="E22:E23"/>
    <mergeCell ref="F22:F23"/>
    <mergeCell ref="G22:G23"/>
    <mergeCell ref="H22:H23"/>
    <mergeCell ref="I22:I23"/>
    <mergeCell ref="J22:J23"/>
    <mergeCell ref="N22:P23"/>
    <mergeCell ref="K23:M23"/>
    <mergeCell ref="C20:C21"/>
    <mergeCell ref="D20:D21"/>
    <mergeCell ref="D15:E15"/>
    <mergeCell ref="E20:E21"/>
    <mergeCell ref="F20:F21"/>
    <mergeCell ref="G20:G21"/>
    <mergeCell ref="I20:I21"/>
    <mergeCell ref="J20:J21"/>
    <mergeCell ref="K20:M21"/>
    <mergeCell ref="I15:J15"/>
    <mergeCell ref="AU28:AW29"/>
    <mergeCell ref="AI18:AK18"/>
    <mergeCell ref="AO18:AQ18"/>
    <mergeCell ref="I1:AB2"/>
    <mergeCell ref="K18:M18"/>
    <mergeCell ref="Q18:S18"/>
    <mergeCell ref="W18:Y18"/>
    <mergeCell ref="K19:M19"/>
    <mergeCell ref="N19:P19"/>
    <mergeCell ref="Q19:S19"/>
    <mergeCell ref="T19:V19"/>
    <mergeCell ref="W19:Y19"/>
    <mergeCell ref="N21:P21"/>
    <mergeCell ref="Q21:S21"/>
    <mergeCell ref="T23:V23"/>
    <mergeCell ref="AG22:AG23"/>
    <mergeCell ref="AH22:AH23"/>
    <mergeCell ref="W25:Y25"/>
    <mergeCell ref="AB28:AB29"/>
    <mergeCell ref="AA28:AA29"/>
    <mergeCell ref="AC28:AC29"/>
    <mergeCell ref="AD28:AD29"/>
    <mergeCell ref="AE28:AE29"/>
    <mergeCell ref="AI29:AK29"/>
    <mergeCell ref="AL29:AN29"/>
    <mergeCell ref="AO29:AQ29"/>
    <mergeCell ref="AR29:AT29"/>
    <mergeCell ref="AF28:AF29"/>
    <mergeCell ref="AG28:AG29"/>
    <mergeCell ref="AH28:AH29"/>
    <mergeCell ref="AR25:AT25"/>
    <mergeCell ref="AC24:AC25"/>
    <mergeCell ref="AD24:AD25"/>
    <mergeCell ref="AE24:AE25"/>
    <mergeCell ref="AF24:AF25"/>
    <mergeCell ref="AU25:AW25"/>
    <mergeCell ref="W27:Y27"/>
    <mergeCell ref="AB26:AB27"/>
    <mergeCell ref="AI27:AK27"/>
    <mergeCell ref="AL27:AN27"/>
    <mergeCell ref="AO27:AQ27"/>
    <mergeCell ref="AU27:AW27"/>
    <mergeCell ref="AR26:AT27"/>
    <mergeCell ref="H20:H21"/>
    <mergeCell ref="H24:H25"/>
    <mergeCell ref="AC26:AC27"/>
    <mergeCell ref="AD26:AD27"/>
    <mergeCell ref="AE26:AE27"/>
    <mergeCell ref="AF26:AF27"/>
    <mergeCell ref="AG26:AG27"/>
    <mergeCell ref="AH26:AH27"/>
    <mergeCell ref="AR23:AT23"/>
    <mergeCell ref="AU23:AW23"/>
    <mergeCell ref="AA22:AA23"/>
    <mergeCell ref="AA24:AA25"/>
    <mergeCell ref="AG24:AG25"/>
    <mergeCell ref="AH24:AH25"/>
    <mergeCell ref="AA26:AA27"/>
    <mergeCell ref="K5:AA6"/>
    <mergeCell ref="T21:V21"/>
    <mergeCell ref="W21:Y21"/>
    <mergeCell ref="AB20:AB21"/>
    <mergeCell ref="AB22:AB23"/>
    <mergeCell ref="AB24:AB25"/>
    <mergeCell ref="AL21:AN21"/>
    <mergeCell ref="AO21:AQ21"/>
    <mergeCell ref="Q23:S23"/>
    <mergeCell ref="W23:Y23"/>
    <mergeCell ref="AC22:AC23"/>
    <mergeCell ref="AD22:AD23"/>
    <mergeCell ref="AE22:AE23"/>
    <mergeCell ref="AF22:AF23"/>
    <mergeCell ref="AI23:AK23"/>
    <mergeCell ref="AO23:AQ23"/>
    <mergeCell ref="AL22:AN23"/>
    <mergeCell ref="T25:V25"/>
    <mergeCell ref="AI25:AK25"/>
    <mergeCell ref="AL25:AN25"/>
    <mergeCell ref="AO24:AQ25"/>
    <mergeCell ref="AB15:AC15"/>
    <mergeCell ref="AG15:AH15"/>
    <mergeCell ref="AA20:AA21"/>
    <mergeCell ref="AU18:AW18"/>
    <mergeCell ref="AC20:AC21"/>
    <mergeCell ref="AD20:AD21"/>
    <mergeCell ref="AE20:AE21"/>
    <mergeCell ref="AF20:AF21"/>
    <mergeCell ref="AG20:AG21"/>
    <mergeCell ref="AH20:AH21"/>
    <mergeCell ref="AI20:AK21"/>
    <mergeCell ref="AI19:AK19"/>
    <mergeCell ref="AL19:AN19"/>
    <mergeCell ref="AO19:AQ19"/>
    <mergeCell ref="AR19:AT19"/>
    <mergeCell ref="AU19:AW19"/>
    <mergeCell ref="AR21:AT21"/>
    <mergeCell ref="AU21:AW21"/>
    <mergeCell ref="AU33:AW33"/>
    <mergeCell ref="C34:C35"/>
    <mergeCell ref="D34:D35"/>
    <mergeCell ref="E34:E35"/>
    <mergeCell ref="F34:F35"/>
    <mergeCell ref="G34:G35"/>
    <mergeCell ref="H34:H35"/>
    <mergeCell ref="I34:I35"/>
    <mergeCell ref="J34:J35"/>
    <mergeCell ref="K34:M35"/>
    <mergeCell ref="K33:M33"/>
    <mergeCell ref="N33:P33"/>
    <mergeCell ref="Q33:S33"/>
    <mergeCell ref="T33:V33"/>
    <mergeCell ref="W33:Y33"/>
    <mergeCell ref="AI33:AK33"/>
    <mergeCell ref="AL33:AN33"/>
    <mergeCell ref="AO33:AQ33"/>
    <mergeCell ref="AR33:AT33"/>
    <mergeCell ref="AL35:AN35"/>
    <mergeCell ref="AO35:AQ35"/>
    <mergeCell ref="AR35:AT35"/>
    <mergeCell ref="AU35:AW35"/>
    <mergeCell ref="C36:C37"/>
    <mergeCell ref="D36:D37"/>
    <mergeCell ref="E36:E37"/>
    <mergeCell ref="F36:F37"/>
    <mergeCell ref="G36:G37"/>
    <mergeCell ref="H36:H37"/>
    <mergeCell ref="AG34:AG35"/>
    <mergeCell ref="AH34:AH35"/>
    <mergeCell ref="AI34:AK35"/>
    <mergeCell ref="N35:P35"/>
    <mergeCell ref="Q35:S35"/>
    <mergeCell ref="T35:V35"/>
    <mergeCell ref="W35:Y35"/>
    <mergeCell ref="AA34:AA35"/>
    <mergeCell ref="AB34:AB35"/>
    <mergeCell ref="AC34:AC35"/>
    <mergeCell ref="AD34:AD35"/>
    <mergeCell ref="AE34:AE35"/>
    <mergeCell ref="AF34:AF35"/>
    <mergeCell ref="AC36:AC37"/>
    <mergeCell ref="K37:M37"/>
    <mergeCell ref="Q37:S37"/>
    <mergeCell ref="T37:V37"/>
    <mergeCell ref="W37:Y37"/>
    <mergeCell ref="AC38:AC39"/>
    <mergeCell ref="AD38:AD39"/>
    <mergeCell ref="AO37:AQ37"/>
    <mergeCell ref="AR37:AT37"/>
    <mergeCell ref="AU37:AW37"/>
    <mergeCell ref="C38:C39"/>
    <mergeCell ref="D38:D39"/>
    <mergeCell ref="E38:E39"/>
    <mergeCell ref="F38:F39"/>
    <mergeCell ref="G38:G39"/>
    <mergeCell ref="H38:H39"/>
    <mergeCell ref="I38:I39"/>
    <mergeCell ref="AD36:AD37"/>
    <mergeCell ref="AE36:AE37"/>
    <mergeCell ref="AF36:AF37"/>
    <mergeCell ref="AG36:AG37"/>
    <mergeCell ref="AH36:AH37"/>
    <mergeCell ref="AL36:AN37"/>
    <mergeCell ref="AI37:AK37"/>
    <mergeCell ref="I36:I37"/>
    <mergeCell ref="J36:J37"/>
    <mergeCell ref="N36:P37"/>
    <mergeCell ref="AA36:AA37"/>
    <mergeCell ref="AB36:AB37"/>
    <mergeCell ref="AL39:AN39"/>
    <mergeCell ref="AR39:AT39"/>
    <mergeCell ref="AU39:AW39"/>
    <mergeCell ref="C40:C41"/>
    <mergeCell ref="D40:D41"/>
    <mergeCell ref="E40:E41"/>
    <mergeCell ref="F40:F41"/>
    <mergeCell ref="G40:G41"/>
    <mergeCell ref="H40:H41"/>
    <mergeCell ref="I40:I41"/>
    <mergeCell ref="AE38:AE39"/>
    <mergeCell ref="AF38:AF39"/>
    <mergeCell ref="AG38:AG39"/>
    <mergeCell ref="AH38:AH39"/>
    <mergeCell ref="AO38:AQ39"/>
    <mergeCell ref="K39:M39"/>
    <mergeCell ref="N39:P39"/>
    <mergeCell ref="T39:V39"/>
    <mergeCell ref="W39:Y39"/>
    <mergeCell ref="AI39:AK39"/>
    <mergeCell ref="J38:J39"/>
    <mergeCell ref="Q38:S39"/>
    <mergeCell ref="AA38:AA39"/>
    <mergeCell ref="AB38:AB39"/>
    <mergeCell ref="C42:C43"/>
    <mergeCell ref="D42:D43"/>
    <mergeCell ref="E42:E43"/>
    <mergeCell ref="F42:F43"/>
    <mergeCell ref="G42:G43"/>
    <mergeCell ref="H42:H43"/>
    <mergeCell ref="I42:I43"/>
    <mergeCell ref="AE40:AE41"/>
    <mergeCell ref="AF40:AF41"/>
    <mergeCell ref="K41:M41"/>
    <mergeCell ref="N41:P41"/>
    <mergeCell ref="Q41:S41"/>
    <mergeCell ref="W41:Y41"/>
    <mergeCell ref="J40:J41"/>
    <mergeCell ref="T40:V41"/>
    <mergeCell ref="AA40:AA41"/>
    <mergeCell ref="AB40:AB41"/>
    <mergeCell ref="AC40:AC41"/>
    <mergeCell ref="AD40:AD41"/>
    <mergeCell ref="J42:J43"/>
    <mergeCell ref="W42:Y43"/>
    <mergeCell ref="AA42:AA43"/>
    <mergeCell ref="AB42:AB43"/>
    <mergeCell ref="AC42:AC43"/>
    <mergeCell ref="K43:M43"/>
    <mergeCell ref="N43:P43"/>
    <mergeCell ref="Q43:S43"/>
    <mergeCell ref="T43:V43"/>
    <mergeCell ref="AI43:AK43"/>
    <mergeCell ref="AD42:AD43"/>
    <mergeCell ref="AL41:AN41"/>
    <mergeCell ref="AO41:AQ41"/>
    <mergeCell ref="AU41:AW41"/>
    <mergeCell ref="AG40:AG41"/>
    <mergeCell ref="AH40:AH41"/>
    <mergeCell ref="AR40:AT41"/>
    <mergeCell ref="AI41:AK41"/>
    <mergeCell ref="AL43:AN43"/>
    <mergeCell ref="AO43:AQ43"/>
    <mergeCell ref="AR43:AT43"/>
    <mergeCell ref="AE42:AE43"/>
    <mergeCell ref="AF42:AF43"/>
    <mergeCell ref="AG42:AG43"/>
    <mergeCell ref="AH42:AH43"/>
    <mergeCell ref="AU42:AW43"/>
  </mergeCells>
  <phoneticPr fontId="1"/>
  <pageMargins left="0.19685039370078741" right="0.19685039370078741" top="0.19685039370078741" bottom="0.19685039370078741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ＫＳＢＬリーグ戦</vt:lpstr>
      <vt:lpstr>ＫＳＢＬリーグ戦!Print_Area</vt:lpstr>
    </vt:vector>
  </TitlesOfParts>
  <Company>公共システム本部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開発池長</dc:creator>
  <cp:lastModifiedBy>kanda</cp:lastModifiedBy>
  <cp:lastPrinted>2018-12-15T08:15:16Z</cp:lastPrinted>
  <dcterms:created xsi:type="dcterms:W3CDTF">2009-12-29T02:36:06Z</dcterms:created>
  <dcterms:modified xsi:type="dcterms:W3CDTF">2018-12-15T08:20:23Z</dcterms:modified>
</cp:coreProperties>
</file>